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/>
  <mc:AlternateContent xmlns:mc="http://schemas.openxmlformats.org/markup-compatibility/2006">
    <mc:Choice Requires="x15">
      <x15ac:absPath xmlns:x15ac="http://schemas.microsoft.com/office/spreadsheetml/2010/11/ac" url="/Users/markcody/Desktop/John Volkmann Files/"/>
    </mc:Choice>
  </mc:AlternateContent>
  <xr:revisionPtr revIDLastSave="0" documentId="13_ncr:1_{CC162668-033D-2149-AA07-68AD42E942E1}" xr6:coauthVersionLast="47" xr6:coauthVersionMax="47" xr10:uidLastSave="{00000000-0000-0000-0000-000000000000}"/>
  <workbookProtection workbookAlgorithmName="SHA-512" workbookHashValue="e+tgwUk87h1ItOkHQ9X3vBppCWpMWXK1dMMA1/bbQyXToysBHGdY7BW+69sGCjPAMTOKeUpZ7bcs3wZg5dh7fA==" workbookSaltValue="cwYiHz0YCHk612EAqQOQKw==" workbookSpinCount="100000" lockStructure="1"/>
  <bookViews>
    <workbookView xWindow="0" yWindow="600" windowWidth="17320" windowHeight="20720" xr2:uid="{00000000-000D-0000-FFFF-FFFF00000000}"/>
  </bookViews>
  <sheets>
    <sheet name="PlayThru Handicaps" sheetId="21" r:id="rId1"/>
  </sheets>
  <definedNames>
    <definedName name="_xlnm._FilterDatabase" localSheetId="0" hidden="1">'PlayThru Handicaps'!$B$1:$K$959</definedName>
    <definedName name="_xlnm.Print_Area" localSheetId="0">'PlayThru Handicaps'!$A$1:$J$959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63" i="21" l="1"/>
  <c r="K362" i="21" s="1"/>
  <c r="K822" i="21"/>
  <c r="G863" i="21"/>
  <c r="G457" i="21"/>
  <c r="G360" i="21"/>
  <c r="G156" i="21"/>
  <c r="G948" i="21"/>
  <c r="G939" i="21"/>
  <c r="G907" i="21"/>
  <c r="G816" i="21"/>
  <c r="G748" i="21"/>
  <c r="G690" i="21"/>
  <c r="G636" i="21"/>
  <c r="G599" i="21"/>
  <c r="G556" i="21"/>
  <c r="G405" i="21"/>
  <c r="G257" i="21"/>
  <c r="G91" i="21"/>
  <c r="G29" i="21"/>
  <c r="G61" i="21"/>
  <c r="G938" i="21"/>
  <c r="G89" i="21"/>
  <c r="G90" i="21"/>
  <c r="G946" i="21"/>
  <c r="G947" i="21"/>
  <c r="G936" i="21"/>
  <c r="G937" i="21"/>
  <c r="G906" i="21"/>
  <c r="G861" i="21"/>
  <c r="G862" i="21"/>
  <c r="G859" i="21"/>
  <c r="G815" i="21"/>
  <c r="G747" i="21"/>
  <c r="G689" i="21"/>
  <c r="G597" i="21"/>
  <c r="G555" i="21"/>
  <c r="G513" i="21"/>
  <c r="G514" i="21"/>
  <c r="G326" i="21"/>
  <c r="G279" i="21"/>
  <c r="G227" i="21"/>
  <c r="G220" i="21"/>
  <c r="G153" i="21"/>
  <c r="G154" i="21"/>
  <c r="G87" i="21"/>
  <c r="G68" i="21"/>
  <c r="G60" i="21"/>
  <c r="G27" i="21"/>
  <c r="G945" i="21"/>
  <c r="G858" i="21"/>
  <c r="G688" i="21"/>
  <c r="G596" i="21"/>
  <c r="G512" i="21"/>
  <c r="G454" i="21"/>
  <c r="G324" i="21"/>
  <c r="G325" i="21"/>
  <c r="G226" i="21"/>
  <c r="G88" i="21"/>
  <c r="G26" i="21"/>
  <c r="G905" i="21"/>
  <c r="G943" i="21"/>
  <c r="G944" i="21"/>
  <c r="G935" i="21"/>
  <c r="G904" i="21"/>
  <c r="G857" i="21"/>
  <c r="G745" i="21"/>
  <c r="G746" i="21"/>
  <c r="G730" i="21"/>
  <c r="G687" i="21"/>
  <c r="G595" i="21"/>
  <c r="G553" i="21"/>
  <c r="G554" i="21"/>
  <c r="G539" i="21"/>
  <c r="G538" i="21"/>
  <c r="G453" i="21"/>
  <c r="G403" i="21"/>
  <c r="G401" i="21"/>
  <c r="G255" i="21"/>
  <c r="G224" i="21"/>
  <c r="G225" i="21"/>
  <c r="G151" i="21"/>
  <c r="G152" i="21"/>
  <c r="G127" i="21"/>
  <c r="G86" i="21"/>
  <c r="G59" i="21"/>
  <c r="G25" i="21"/>
  <c r="G903" i="21"/>
  <c r="G814" i="21"/>
  <c r="G744" i="21"/>
  <c r="G686" i="21"/>
  <c r="G634" i="21"/>
  <c r="G621" i="21"/>
  <c r="G594" i="21"/>
  <c r="G572" i="21"/>
  <c r="G452" i="21"/>
  <c r="G362" i="21"/>
  <c r="G312" i="21"/>
  <c r="G313" i="21"/>
  <c r="G254" i="21"/>
  <c r="G198" i="21"/>
  <c r="G126" i="21"/>
  <c r="G103" i="21"/>
  <c r="G24" i="21"/>
  <c r="G942" i="21"/>
  <c r="G934" i="21"/>
  <c r="G884" i="21"/>
  <c r="G856" i="21"/>
  <c r="G813" i="21"/>
  <c r="G685" i="21"/>
  <c r="G633" i="21"/>
  <c r="G620" i="21"/>
  <c r="G593" i="21"/>
  <c r="G451" i="21"/>
  <c r="G311" i="21"/>
  <c r="G253" i="21"/>
  <c r="G223" i="21"/>
  <c r="G197" i="21"/>
  <c r="G150" i="21"/>
  <c r="G125" i="21"/>
  <c r="G85" i="21"/>
  <c r="G58" i="21"/>
  <c r="G23" i="21"/>
  <c r="G812" i="21"/>
  <c r="G854" i="21"/>
  <c r="G855" i="21"/>
  <c r="G95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21" i="21"/>
  <c r="G920" i="21"/>
  <c r="G860" i="21"/>
  <c r="G632" i="21"/>
  <c r="G619" i="21"/>
  <c r="G592" i="21"/>
  <c r="G591" i="21"/>
  <c r="G510" i="21"/>
  <c r="G511" i="21"/>
  <c r="G475" i="21"/>
  <c r="G450" i="21"/>
  <c r="G323" i="21"/>
  <c r="G252" i="21"/>
  <c r="G222" i="21"/>
  <c r="G219" i="21"/>
  <c r="G196" i="21"/>
  <c r="G149" i="21"/>
  <c r="G124" i="21"/>
  <c r="G83" i="21"/>
  <c r="G84" i="21"/>
  <c r="G57" i="21"/>
  <c r="G22" i="21"/>
  <c r="K920" i="21" l="1"/>
  <c r="K927" i="21"/>
  <c r="K925" i="21"/>
  <c r="K922" i="21"/>
  <c r="G940" i="21"/>
  <c r="G901" i="21"/>
  <c r="G902" i="21"/>
  <c r="G853" i="21"/>
  <c r="G763" i="21"/>
  <c r="G509" i="21" l="1"/>
  <c r="G421" i="21"/>
  <c r="G322" i="21"/>
  <c r="K322" i="21" s="1"/>
  <c r="K330" i="21" s="1"/>
  <c r="G241" i="21"/>
  <c r="G195" i="21"/>
  <c r="G148" i="21"/>
  <c r="G41" i="21"/>
  <c r="G959" i="21"/>
  <c r="G879" i="21"/>
  <c r="G811" i="21"/>
  <c r="G762" i="21"/>
  <c r="G684" i="21"/>
  <c r="G663" i="21"/>
  <c r="K662" i="21" s="1"/>
  <c r="K670" i="21" s="1"/>
  <c r="G617" i="21"/>
  <c r="G552" i="21"/>
  <c r="G449" i="21"/>
  <c r="G251" i="21"/>
  <c r="G240" i="21"/>
  <c r="G147" i="21"/>
  <c r="G123" i="21"/>
  <c r="G40" i="21"/>
  <c r="G958" i="21"/>
  <c r="G852" i="21"/>
  <c r="G683" i="21"/>
  <c r="G616" i="21"/>
  <c r="G571" i="21"/>
  <c r="G508" i="21"/>
  <c r="G474" i="21"/>
  <c r="G448" i="21"/>
  <c r="G420" i="21"/>
  <c r="G278" i="21"/>
  <c r="G101" i="21"/>
  <c r="G56" i="21"/>
  <c r="G39" i="21"/>
  <c r="G662" i="21"/>
  <c r="G656" i="21"/>
  <c r="K762" i="21" l="1"/>
  <c r="K770" i="21" s="1"/>
  <c r="G661" i="21"/>
  <c r="G660" i="21"/>
  <c r="G659" i="21"/>
  <c r="G658" i="21"/>
  <c r="G657" i="21"/>
  <c r="G655" i="21"/>
  <c r="G654" i="21"/>
  <c r="G653" i="21"/>
  <c r="G652" i="21"/>
  <c r="G651" i="21"/>
  <c r="G650" i="21"/>
  <c r="G649" i="21"/>
  <c r="G648" i="21"/>
  <c r="G647" i="21"/>
  <c r="G646" i="21"/>
  <c r="G645" i="21"/>
  <c r="G644" i="21"/>
  <c r="G643" i="21"/>
  <c r="G642" i="21"/>
  <c r="K643" i="21" l="1"/>
  <c r="K647" i="21"/>
  <c r="K649" i="21"/>
  <c r="K644" i="21"/>
  <c r="K646" i="21"/>
  <c r="K648" i="21"/>
  <c r="K645" i="21"/>
  <c r="K642" i="21"/>
  <c r="G851" i="21"/>
  <c r="G850" i="21"/>
  <c r="G682" i="21"/>
  <c r="G551" i="21"/>
  <c r="G419" i="21"/>
  <c r="G310" i="21"/>
  <c r="G38" i="21"/>
  <c r="G100" i="21"/>
  <c r="G631" i="21"/>
  <c r="G615" i="21"/>
  <c r="G590" i="21"/>
  <c r="G550" i="21"/>
  <c r="G418" i="21"/>
  <c r="G277" i="21"/>
  <c r="G250" i="21"/>
  <c r="G239" i="21"/>
  <c r="G146" i="21"/>
  <c r="G99" i="21"/>
  <c r="G55" i="21"/>
  <c r="G37" i="21"/>
  <c r="G36" i="21"/>
  <c r="G35" i="21"/>
  <c r="G878" i="21"/>
  <c r="G849" i="21"/>
  <c r="G743" i="21"/>
  <c r="G714" i="21"/>
  <c r="G701" i="21"/>
  <c r="G630" i="21"/>
  <c r="G614" i="21"/>
  <c r="G570" i="21"/>
  <c r="G549" i="21"/>
  <c r="G507" i="21"/>
  <c r="G473" i="21"/>
  <c r="G446" i="21"/>
  <c r="G417" i="21"/>
  <c r="G309" i="21"/>
  <c r="G276" i="21"/>
  <c r="G249" i="21"/>
  <c r="G236" i="21"/>
  <c r="G238" i="21"/>
  <c r="G194" i="21"/>
  <c r="G145" i="21"/>
  <c r="G141" i="21"/>
  <c r="G882" i="21"/>
  <c r="G883" i="21"/>
  <c r="G877" i="21"/>
  <c r="G876" i="21"/>
  <c r="G875" i="21"/>
  <c r="G874" i="21"/>
  <c r="G873" i="21"/>
  <c r="G872" i="21"/>
  <c r="G871" i="21"/>
  <c r="G870" i="21"/>
  <c r="G869" i="21"/>
  <c r="G868" i="21"/>
  <c r="G867" i="21"/>
  <c r="G866" i="21"/>
  <c r="G865" i="21"/>
  <c r="G864" i="21"/>
  <c r="K867" i="21" l="1"/>
  <c r="K926" i="21"/>
  <c r="K863" i="21"/>
  <c r="K866" i="21"/>
  <c r="K862" i="21"/>
  <c r="K923" i="21"/>
  <c r="K860" i="21"/>
  <c r="K865" i="21"/>
  <c r="K861" i="21"/>
  <c r="K864" i="21"/>
  <c r="K921" i="21"/>
  <c r="K924" i="21"/>
  <c r="K928" i="21" l="1"/>
  <c r="K868" i="21"/>
  <c r="G543" i="21"/>
  <c r="G416" i="21"/>
  <c r="G414" i="21"/>
  <c r="G410" i="21"/>
  <c r="G386" i="21"/>
  <c r="G231" i="21"/>
  <c r="G66" i="21"/>
  <c r="G82" i="21"/>
  <c r="G65" i="21"/>
  <c r="G64" i="21"/>
  <c r="G63" i="21"/>
  <c r="G62" i="21"/>
  <c r="K62" i="21" l="1"/>
  <c r="K63" i="21"/>
  <c r="G308" i="21"/>
  <c r="G710" i="21"/>
  <c r="G711" i="21"/>
  <c r="G708" i="21"/>
  <c r="G713" i="21"/>
  <c r="G589" i="21"/>
  <c r="G588" i="21"/>
  <c r="G569" i="21"/>
  <c r="G568" i="21"/>
  <c r="G562" i="21"/>
  <c r="G445" i="21"/>
  <c r="G157" i="21"/>
  <c r="G144" i="21"/>
  <c r="G142" i="21"/>
  <c r="G140" i="21"/>
  <c r="G53" i="21"/>
  <c r="G54" i="21"/>
  <c r="G957" i="21"/>
  <c r="G956" i="21"/>
  <c r="G847" i="21"/>
  <c r="G848" i="21"/>
  <c r="G810" i="21"/>
  <c r="G742" i="21"/>
  <c r="G700" i="21"/>
  <c r="G699" i="21"/>
  <c r="G629" i="21"/>
  <c r="G506" i="21"/>
  <c r="G472" i="21"/>
  <c r="G247" i="21"/>
  <c r="G248" i="21"/>
  <c r="G28" i="21"/>
  <c r="G30" i="21"/>
  <c r="G31" i="21"/>
  <c r="G32" i="21"/>
  <c r="G33" i="21"/>
  <c r="G34" i="21"/>
  <c r="G199" i="21"/>
  <c r="G200" i="21"/>
  <c r="G201" i="21"/>
  <c r="G190" i="21"/>
  <c r="G188" i="21"/>
  <c r="G193" i="21"/>
  <c r="G407" i="21"/>
  <c r="G192" i="21"/>
  <c r="G143" i="21"/>
  <c r="G955" i="21"/>
  <c r="G698" i="21"/>
  <c r="G587" i="21"/>
  <c r="G567" i="21"/>
  <c r="G548" i="21"/>
  <c r="G415" i="21"/>
  <c r="G237" i="21"/>
  <c r="G191" i="21"/>
  <c r="G537" i="21"/>
  <c r="G536" i="21"/>
  <c r="G535" i="21"/>
  <c r="G534" i="21"/>
  <c r="G533" i="21"/>
  <c r="G532" i="21"/>
  <c r="G531" i="21"/>
  <c r="G530" i="21"/>
  <c r="G529" i="21"/>
  <c r="G528" i="21"/>
  <c r="G527" i="21"/>
  <c r="G526" i="21"/>
  <c r="G525" i="21"/>
  <c r="G524" i="21"/>
  <c r="G523" i="21"/>
  <c r="G522" i="21"/>
  <c r="G881" i="21"/>
  <c r="G846" i="21"/>
  <c r="G809" i="21"/>
  <c r="G793" i="21"/>
  <c r="G761" i="21"/>
  <c r="G729" i="21"/>
  <c r="G712" i="21"/>
  <c r="G628" i="21"/>
  <c r="G613" i="21"/>
  <c r="G586" i="21"/>
  <c r="G471" i="21"/>
  <c r="G444" i="21"/>
  <c r="G307" i="21"/>
  <c r="G400" i="21"/>
  <c r="G139" i="21"/>
  <c r="G98" i="21"/>
  <c r="G52" i="21"/>
  <c r="G880" i="21"/>
  <c r="G845" i="21"/>
  <c r="G443" i="21"/>
  <c r="G275" i="21"/>
  <c r="G189" i="21"/>
  <c r="G138" i="21"/>
  <c r="G97" i="21"/>
  <c r="G954" i="21"/>
  <c r="G844" i="21"/>
  <c r="G760" i="21"/>
  <c r="G697" i="21"/>
  <c r="G584" i="21"/>
  <c r="G585" i="21"/>
  <c r="G547" i="21"/>
  <c r="G442" i="21"/>
  <c r="G306" i="21"/>
  <c r="G246" i="21"/>
  <c r="G235" i="21"/>
  <c r="G218" i="21"/>
  <c r="G164" i="21"/>
  <c r="G161" i="21"/>
  <c r="G160" i="21"/>
  <c r="G137" i="21"/>
  <c r="G96" i="21"/>
  <c r="G48" i="21"/>
  <c r="G49" i="21"/>
  <c r="G50" i="21"/>
  <c r="G51" i="21"/>
  <c r="G899" i="21"/>
  <c r="G900" i="21"/>
  <c r="G898" i="21"/>
  <c r="G897" i="21"/>
  <c r="G896" i="21"/>
  <c r="G895" i="21"/>
  <c r="G894" i="21"/>
  <c r="G893" i="21"/>
  <c r="G892" i="21"/>
  <c r="G891" i="21"/>
  <c r="G890" i="21"/>
  <c r="G889" i="21"/>
  <c r="G888" i="21"/>
  <c r="G887" i="21"/>
  <c r="G886" i="21"/>
  <c r="G885" i="21"/>
  <c r="G505" i="21"/>
  <c r="G470" i="21"/>
  <c r="G461" i="21"/>
  <c r="G413" i="21"/>
  <c r="G187" i="21"/>
  <c r="G134" i="21"/>
  <c r="G136" i="21"/>
  <c r="G95" i="21"/>
  <c r="G953" i="21"/>
  <c r="G843" i="21"/>
  <c r="G759" i="21"/>
  <c r="G728" i="21"/>
  <c r="G696" i="21"/>
  <c r="G612" i="21"/>
  <c r="G546" i="21"/>
  <c r="G469" i="21"/>
  <c r="G463" i="21"/>
  <c r="G464" i="21"/>
  <c r="G465" i="21"/>
  <c r="G466" i="21"/>
  <c r="G467" i="21"/>
  <c r="G460" i="21"/>
  <c r="G412" i="21"/>
  <c r="G425" i="21"/>
  <c r="G399" i="21"/>
  <c r="G282" i="21"/>
  <c r="G274" i="21"/>
  <c r="G245" i="21"/>
  <c r="G234" i="21"/>
  <c r="G186" i="21"/>
  <c r="G163" i="21"/>
  <c r="G159" i="21"/>
  <c r="G94" i="21"/>
  <c r="G7" i="21"/>
  <c r="G301" i="21"/>
  <c r="G300" i="21"/>
  <c r="G299" i="21"/>
  <c r="G298" i="21"/>
  <c r="G297" i="21"/>
  <c r="G296" i="21"/>
  <c r="G295" i="21"/>
  <c r="G294" i="21"/>
  <c r="G293" i="21"/>
  <c r="G292" i="21"/>
  <c r="G291" i="21"/>
  <c r="G290" i="21"/>
  <c r="G289" i="21"/>
  <c r="G288" i="21"/>
  <c r="G287" i="21"/>
  <c r="G286" i="21"/>
  <c r="G285" i="21"/>
  <c r="G284" i="21"/>
  <c r="G283" i="21"/>
  <c r="K900" i="21" l="1"/>
  <c r="K908" i="21" s="1"/>
  <c r="K901" i="21"/>
  <c r="K70" i="21"/>
  <c r="K527" i="21"/>
  <c r="K528" i="21"/>
  <c r="K880" i="21"/>
  <c r="K284" i="21"/>
  <c r="K524" i="21"/>
  <c r="K289" i="21"/>
  <c r="K286" i="21"/>
  <c r="K522" i="21"/>
  <c r="K523" i="21"/>
  <c r="K526" i="21"/>
  <c r="K525" i="21"/>
  <c r="K884" i="21"/>
  <c r="K285" i="21"/>
  <c r="K883" i="21"/>
  <c r="K882" i="21"/>
  <c r="K283" i="21"/>
  <c r="K288" i="21"/>
  <c r="K886" i="21"/>
  <c r="K287" i="21"/>
  <c r="K885" i="21"/>
  <c r="K881" i="21"/>
  <c r="K887" i="21"/>
  <c r="K282" i="21"/>
  <c r="G952" i="21"/>
  <c r="G842" i="21"/>
  <c r="G808" i="21"/>
  <c r="G758" i="21"/>
  <c r="G566" i="21"/>
  <c r="G545" i="21"/>
  <c r="G459" i="21"/>
  <c r="G358" i="21"/>
  <c r="G305" i="21"/>
  <c r="G233" i="21"/>
  <c r="G93" i="21"/>
  <c r="G807" i="21"/>
  <c r="G757" i="21"/>
  <c r="G709" i="21"/>
  <c r="G694" i="21"/>
  <c r="G695" i="21"/>
  <c r="G611" i="21"/>
  <c r="G565" i="21"/>
  <c r="G563" i="21"/>
  <c r="G544" i="21"/>
  <c r="G504" i="21"/>
  <c r="G485" i="21"/>
  <c r="G486" i="21"/>
  <c r="G468" i="21"/>
  <c r="G458" i="21"/>
  <c r="G411" i="21"/>
  <c r="G304" i="21"/>
  <c r="G271" i="21"/>
  <c r="G273" i="21"/>
  <c r="G244" i="21"/>
  <c r="G232" i="21"/>
  <c r="G217" i="21"/>
  <c r="G185" i="21"/>
  <c r="G158" i="21"/>
  <c r="G135" i="21"/>
  <c r="G102" i="21"/>
  <c r="G92" i="21"/>
  <c r="G47" i="21"/>
  <c r="G841" i="21"/>
  <c r="G792" i="21"/>
  <c r="G610" i="21"/>
  <c r="G503" i="21"/>
  <c r="G398" i="21"/>
  <c r="G303" i="21"/>
  <c r="G184" i="21"/>
  <c r="G950" i="21"/>
  <c r="G806" i="21"/>
  <c r="G790" i="21"/>
  <c r="G791" i="21"/>
  <c r="G756" i="21"/>
  <c r="G626" i="21"/>
  <c r="G627" i="21"/>
  <c r="G502" i="21"/>
  <c r="G484" i="21"/>
  <c r="G456" i="21"/>
  <c r="G409" i="21"/>
  <c r="G302" i="21"/>
  <c r="G216" i="21"/>
  <c r="G183" i="21"/>
  <c r="G46" i="21"/>
  <c r="G6" i="21"/>
  <c r="G949" i="21"/>
  <c r="G805" i="21"/>
  <c r="G755" i="21"/>
  <c r="G609" i="21"/>
  <c r="G583" i="21"/>
  <c r="G542" i="21"/>
  <c r="G521" i="21"/>
  <c r="G455" i="21"/>
  <c r="G408" i="21"/>
  <c r="G397" i="21"/>
  <c r="G357" i="21"/>
  <c r="G243" i="21"/>
  <c r="G230" i="21"/>
  <c r="G215" i="21"/>
  <c r="G182" i="21"/>
  <c r="G133" i="21"/>
  <c r="G45" i="21"/>
  <c r="G5" i="21"/>
  <c r="G4" i="21"/>
  <c r="G3" i="21"/>
  <c r="G2" i="21"/>
  <c r="G789" i="21"/>
  <c r="G601" i="21"/>
  <c r="G582" i="21"/>
  <c r="G561" i="21"/>
  <c r="G564" i="21"/>
  <c r="G520" i="21"/>
  <c r="G483" i="21"/>
  <c r="G258" i="21"/>
  <c r="G259" i="21"/>
  <c r="G260" i="21"/>
  <c r="G261" i="21"/>
  <c r="G242" i="21"/>
  <c r="G229" i="21"/>
  <c r="G214" i="21"/>
  <c r="G788" i="21"/>
  <c r="G754" i="21"/>
  <c r="G608" i="21"/>
  <c r="G519" i="21"/>
  <c r="G482" i="21"/>
  <c r="G272" i="21"/>
  <c r="G228" i="21"/>
  <c r="G213" i="21"/>
  <c r="G155" i="21"/>
  <c r="G132" i="21"/>
  <c r="G44" i="21"/>
  <c r="K848" i="21" l="1"/>
  <c r="K102" i="21"/>
  <c r="K103" i="21"/>
  <c r="K229" i="21"/>
  <c r="K23" i="21"/>
  <c r="K29" i="21"/>
  <c r="K86" i="21"/>
  <c r="K88" i="21"/>
  <c r="K89" i="21"/>
  <c r="K85" i="21"/>
  <c r="K82" i="21"/>
  <c r="K84" i="21"/>
  <c r="K83" i="21"/>
  <c r="K87" i="21"/>
  <c r="K2" i="21"/>
  <c r="K3" i="21"/>
  <c r="K482" i="21"/>
  <c r="K490" i="21" s="1"/>
  <c r="K225" i="21"/>
  <c r="K224" i="21"/>
  <c r="K223" i="21"/>
  <c r="K222" i="21"/>
  <c r="K228" i="21"/>
  <c r="K227" i="21"/>
  <c r="K226" i="21"/>
  <c r="G581" i="21"/>
  <c r="G580" i="21"/>
  <c r="G579" i="21"/>
  <c r="G578" i="21"/>
  <c r="G577" i="21"/>
  <c r="G576" i="21"/>
  <c r="G575" i="21"/>
  <c r="G574" i="21"/>
  <c r="G573" i="21"/>
  <c r="K90" i="21" l="1"/>
  <c r="K564" i="21"/>
  <c r="K567" i="21"/>
  <c r="K565" i="21"/>
  <c r="K569" i="21"/>
  <c r="K566" i="21"/>
  <c r="K568" i="21"/>
  <c r="K563" i="21"/>
  <c r="K9" i="21"/>
  <c r="K562" i="21"/>
  <c r="G804" i="21"/>
  <c r="G787" i="21"/>
  <c r="G753" i="21"/>
  <c r="G727" i="21"/>
  <c r="G707" i="21"/>
  <c r="G625" i="21"/>
  <c r="G607" i="21"/>
  <c r="G600" i="21"/>
  <c r="G462" i="21"/>
  <c r="G424" i="21"/>
  <c r="G321" i="21"/>
  <c r="G262" i="21"/>
  <c r="G263" i="21"/>
  <c r="G264" i="21"/>
  <c r="G265" i="21"/>
  <c r="G266" i="21"/>
  <c r="G267" i="21"/>
  <c r="G268" i="21"/>
  <c r="G269" i="21"/>
  <c r="G270" i="21"/>
  <c r="G280" i="21"/>
  <c r="G212" i="21"/>
  <c r="G162" i="21"/>
  <c r="G131" i="21"/>
  <c r="K162" i="21" l="1"/>
  <c r="K170" i="21" s="1"/>
  <c r="K888" i="21"/>
  <c r="G43" i="21"/>
  <c r="G803" i="21"/>
  <c r="G786" i="21"/>
  <c r="G752" i="21"/>
  <c r="G693" i="21"/>
  <c r="G606" i="21"/>
  <c r="G396" i="21"/>
  <c r="G348" i="21"/>
  <c r="G211" i="21" l="1"/>
  <c r="G130" i="21"/>
  <c r="G42" i="21"/>
  <c r="G624" i="21"/>
  <c r="G395" i="21"/>
  <c r="G320" i="21"/>
  <c r="G210" i="21"/>
  <c r="G802" i="21"/>
  <c r="G785" i="21"/>
  <c r="G751" i="21"/>
  <c r="G692" i="21"/>
  <c r="G605" i="21"/>
  <c r="G598" i="21"/>
  <c r="G560" i="21"/>
  <c r="G406" i="21"/>
  <c r="G129" i="21"/>
  <c r="G726" i="21"/>
  <c r="G725" i="21"/>
  <c r="G724" i="21"/>
  <c r="G723" i="21"/>
  <c r="G722" i="21"/>
  <c r="K724" i="21" s="1"/>
  <c r="G821" i="21"/>
  <c r="G784" i="21"/>
  <c r="G691" i="21"/>
  <c r="G623" i="21"/>
  <c r="G559" i="21"/>
  <c r="G481" i="21"/>
  <c r="K723" i="21" l="1"/>
  <c r="K722" i="21"/>
  <c r="G394" i="21"/>
  <c r="K730" i="21" l="1"/>
  <c r="G356" i="21"/>
  <c r="G319" i="21"/>
  <c r="G256" i="21"/>
  <c r="G128" i="21"/>
  <c r="G820" i="21"/>
  <c r="G750" i="21"/>
  <c r="G706" i="21"/>
  <c r="G640" i="21"/>
  <c r="G622" i="21"/>
  <c r="G604" i="21"/>
  <c r="G518" i="21"/>
  <c r="G480" i="21"/>
  <c r="G404" i="21"/>
  <c r="G393" i="21"/>
  <c r="G355" i="21"/>
  <c r="G318" i="21"/>
  <c r="G209" i="21"/>
  <c r="G517" i="21" l="1"/>
  <c r="G317" i="21"/>
  <c r="G479" i="21"/>
  <c r="G392" i="21"/>
  <c r="G208" i="21"/>
  <c r="G316" i="21"/>
  <c r="G704" i="21"/>
  <c r="G478" i="21"/>
  <c r="G705" i="21"/>
  <c r="G603" i="21"/>
  <c r="G819" i="21"/>
  <c r="G783" i="21"/>
  <c r="G749" i="21"/>
  <c r="G641" i="21"/>
  <c r="G602" i="21"/>
  <c r="G477" i="21"/>
  <c r="G391" i="21"/>
  <c r="G207" i="21"/>
  <c r="G782" i="21"/>
  <c r="G818" i="21"/>
  <c r="G516" i="21"/>
  <c r="G423" i="21"/>
  <c r="G390" i="21"/>
  <c r="G315" i="21"/>
  <c r="G817" i="21"/>
  <c r="G703" i="21"/>
  <c r="K589" i="21" l="1"/>
  <c r="K784" i="21"/>
  <c r="K785" i="21"/>
  <c r="K844" i="21"/>
  <c r="K847" i="21"/>
  <c r="K845" i="21"/>
  <c r="K846" i="21"/>
  <c r="K843" i="21"/>
  <c r="K842" i="21"/>
  <c r="K584" i="21"/>
  <c r="K583" i="21"/>
  <c r="K586" i="21"/>
  <c r="K585" i="21"/>
  <c r="K588" i="21"/>
  <c r="K587" i="21"/>
  <c r="K783" i="21"/>
  <c r="K782" i="21"/>
  <c r="G558" i="21"/>
  <c r="G476" i="21"/>
  <c r="G422" i="21"/>
  <c r="G402" i="21"/>
  <c r="G389" i="21"/>
  <c r="G314" i="21"/>
  <c r="G206" i="21"/>
  <c r="G122" i="21"/>
  <c r="K49" i="21"/>
  <c r="G702" i="21"/>
  <c r="G635" i="21"/>
  <c r="G637" i="21"/>
  <c r="G638" i="21"/>
  <c r="G618" i="21"/>
  <c r="G447" i="21"/>
  <c r="G387" i="21"/>
  <c r="G721" i="21"/>
  <c r="G515" i="21"/>
  <c r="G385" i="21"/>
  <c r="G720" i="21"/>
  <c r="G354" i="21"/>
  <c r="G719" i="21"/>
  <c r="G557" i="21"/>
  <c r="G353" i="21"/>
  <c r="G352" i="21"/>
  <c r="G351" i="21"/>
  <c r="G718" i="21"/>
  <c r="G350" i="21"/>
  <c r="G717" i="21"/>
  <c r="G349" i="21"/>
  <c r="G347" i="21"/>
  <c r="G281" i="21"/>
  <c r="K269" i="21" s="1"/>
  <c r="K404" i="21" l="1"/>
  <c r="K409" i="21"/>
  <c r="K308" i="21"/>
  <c r="K305" i="21"/>
  <c r="K309" i="21"/>
  <c r="K307" i="21"/>
  <c r="K303" i="21"/>
  <c r="K306" i="21"/>
  <c r="K304" i="21"/>
  <c r="K402" i="21"/>
  <c r="K405" i="21"/>
  <c r="K403" i="21"/>
  <c r="K406" i="21"/>
  <c r="K407" i="21"/>
  <c r="K408" i="21"/>
  <c r="K266" i="21"/>
  <c r="K268" i="21"/>
  <c r="K264" i="21"/>
  <c r="K267" i="21"/>
  <c r="K265" i="21"/>
  <c r="K790" i="21"/>
  <c r="K410" i="21" l="1"/>
  <c r="G346" i="21"/>
  <c r="G716" i="21" l="1"/>
  <c r="G345" i="21"/>
  <c r="G388" i="21"/>
  <c r="G359" i="21"/>
  <c r="G361" i="21"/>
  <c r="G344" i="21"/>
  <c r="G221" i="21"/>
  <c r="G204" i="21"/>
  <c r="G205" i="21"/>
  <c r="K246" i="21" l="1"/>
  <c r="K245" i="21"/>
  <c r="K243" i="21"/>
  <c r="K249" i="21"/>
  <c r="K244" i="21"/>
  <c r="K247" i="21"/>
  <c r="K248" i="21"/>
  <c r="K127" i="21"/>
  <c r="K129" i="21"/>
  <c r="K42" i="21"/>
  <c r="K128" i="21"/>
  <c r="K126" i="21"/>
  <c r="K125" i="21"/>
  <c r="K290" i="21" l="1"/>
  <c r="K230" i="21"/>
  <c r="K570" i="21"/>
  <c r="G941" i="21" l="1"/>
  <c r="K941" i="21" s="1"/>
  <c r="G383" i="21"/>
  <c r="G342" i="21"/>
  <c r="K943" i="21" l="1"/>
  <c r="K947" i="21"/>
  <c r="K687" i="21"/>
  <c r="K689" i="21"/>
  <c r="K688" i="21"/>
  <c r="K684" i="21"/>
  <c r="K685" i="21"/>
  <c r="K686" i="21"/>
  <c r="K683" i="21"/>
  <c r="G203" i="21"/>
  <c r="G202" i="21"/>
  <c r="K946" i="21" l="1"/>
  <c r="K945" i="21"/>
  <c r="K942" i="21"/>
  <c r="K944" i="21"/>
  <c r="K940" i="21"/>
  <c r="K609" i="21"/>
  <c r="K608" i="21"/>
  <c r="K603" i="21"/>
  <c r="K606" i="21"/>
  <c r="K607" i="21"/>
  <c r="K605" i="21"/>
  <c r="K604" i="21"/>
  <c r="K449" i="21"/>
  <c r="K447" i="21"/>
  <c r="K445" i="21"/>
  <c r="K443" i="21"/>
  <c r="K448" i="21"/>
  <c r="K444" i="21"/>
  <c r="K446" i="21"/>
  <c r="G382" i="21"/>
  <c r="K948" i="21" l="1"/>
  <c r="K302" i="21"/>
  <c r="G639" i="21"/>
  <c r="G715" i="21"/>
  <c r="K743" i="21" l="1"/>
  <c r="K747" i="21"/>
  <c r="K746" i="21"/>
  <c r="K749" i="21"/>
  <c r="K744" i="21"/>
  <c r="K748" i="21"/>
  <c r="K745" i="21"/>
  <c r="K629" i="21"/>
  <c r="K625" i="21"/>
  <c r="K628" i="21"/>
  <c r="K626" i="21"/>
  <c r="K623" i="21"/>
  <c r="K627" i="21"/>
  <c r="K624" i="21"/>
  <c r="K505" i="21"/>
  <c r="K508" i="21"/>
  <c r="K507" i="21"/>
  <c r="K506" i="21"/>
  <c r="K509" i="21"/>
  <c r="K504" i="21"/>
  <c r="K503" i="21"/>
  <c r="K310" i="21"/>
  <c r="K742" i="21"/>
  <c r="K124" i="21"/>
  <c r="K123" i="21"/>
  <c r="K122" i="21"/>
  <c r="K502" i="21"/>
  <c r="G343" i="21"/>
  <c r="K342" i="21" l="1"/>
  <c r="K346" i="21"/>
  <c r="K345" i="21"/>
  <c r="K349" i="21"/>
  <c r="K348" i="21"/>
  <c r="K344" i="21"/>
  <c r="K347" i="21"/>
  <c r="K343" i="21"/>
  <c r="K706" i="21"/>
  <c r="K708" i="21"/>
  <c r="K709" i="21"/>
  <c r="K703" i="21"/>
  <c r="K707" i="21"/>
  <c r="K705" i="21"/>
  <c r="K704" i="21"/>
  <c r="K469" i="21"/>
  <c r="K466" i="21"/>
  <c r="K468" i="21"/>
  <c r="K463" i="21"/>
  <c r="K464" i="21"/>
  <c r="K465" i="21"/>
  <c r="K467" i="21"/>
  <c r="K750" i="21"/>
  <c r="K130" i="21"/>
  <c r="K650" i="21" l="1"/>
  <c r="K27" i="21"/>
  <c r="K28" i="21"/>
  <c r="K189" i="21" l="1"/>
  <c r="G384" i="21"/>
  <c r="K549" i="21" l="1"/>
  <c r="K542" i="21"/>
  <c r="K543" i="21"/>
  <c r="K545" i="21"/>
  <c r="K547" i="21"/>
  <c r="K546" i="21"/>
  <c r="K548" i="21"/>
  <c r="K544" i="21"/>
  <c r="K807" i="21"/>
  <c r="K804" i="21"/>
  <c r="K803" i="21"/>
  <c r="K805" i="21"/>
  <c r="K808" i="21"/>
  <c r="K806" i="21"/>
  <c r="K809" i="21"/>
  <c r="K386" i="21"/>
  <c r="K383" i="21"/>
  <c r="K388" i="21"/>
  <c r="K385" i="21"/>
  <c r="K389" i="21"/>
  <c r="K387" i="21"/>
  <c r="K384" i="21"/>
  <c r="K143" i="21"/>
  <c r="K147" i="21"/>
  <c r="K148" i="21"/>
  <c r="K142" i="21"/>
  <c r="K145" i="21"/>
  <c r="K144" i="21"/>
  <c r="K422" i="21"/>
  <c r="K430" i="21" s="1"/>
  <c r="K149" i="21"/>
  <c r="K263" i="21"/>
  <c r="K262" i="21"/>
  <c r="K209" i="21"/>
  <c r="K208" i="21"/>
  <c r="K207" i="21"/>
  <c r="K206" i="21"/>
  <c r="K188" i="21"/>
  <c r="K24" i="21"/>
  <c r="K22" i="21"/>
  <c r="K182" i="21"/>
  <c r="K442" i="21"/>
  <c r="K841" i="21"/>
  <c r="K802" i="21"/>
  <c r="K682" i="21"/>
  <c r="K702" i="21"/>
  <c r="K622" i="21"/>
  <c r="K582" i="21"/>
  <c r="K602" i="21"/>
  <c r="K462" i="21"/>
  <c r="K382" i="21"/>
  <c r="K202" i="21"/>
  <c r="K203" i="21"/>
  <c r="K204" i="21"/>
  <c r="K205" i="21"/>
  <c r="K242" i="21"/>
  <c r="K250" i="21" s="1"/>
  <c r="K183" i="21"/>
  <c r="K184" i="21"/>
  <c r="K185" i="21"/>
  <c r="K186" i="21"/>
  <c r="K187" i="21"/>
  <c r="K146" i="21"/>
  <c r="K44" i="21"/>
  <c r="K48" i="21"/>
  <c r="K43" i="21"/>
  <c r="K46" i="21"/>
  <c r="K45" i="21"/>
  <c r="K47" i="21"/>
  <c r="K26" i="21"/>
  <c r="K25" i="21"/>
  <c r="K530" i="21" l="1"/>
  <c r="K270" i="21"/>
  <c r="K450" i="21"/>
  <c r="K30" i="21"/>
  <c r="K50" i="21"/>
  <c r="K510" i="21"/>
  <c r="K150" i="21"/>
  <c r="K590" i="21"/>
  <c r="K849" i="21"/>
  <c r="K690" i="21"/>
  <c r="K710" i="21"/>
  <c r="K630" i="21"/>
  <c r="K610" i="21"/>
  <c r="K550" i="21"/>
  <c r="K470" i="21"/>
  <c r="K350" i="21"/>
  <c r="K390" i="21"/>
  <c r="K210" i="21"/>
  <c r="K810" i="21"/>
  <c r="K190" i="21" l="1"/>
</calcChain>
</file>

<file path=xl/sharedStrings.xml><?xml version="1.0" encoding="utf-8"?>
<sst xmlns="http://schemas.openxmlformats.org/spreadsheetml/2006/main" count="2513" uniqueCount="174">
  <si>
    <t>Gross Total</t>
  </si>
  <si>
    <t>Slope</t>
  </si>
  <si>
    <t>Date</t>
  </si>
  <si>
    <t>Avery Ranch</t>
  </si>
  <si>
    <t>Teravista</t>
  </si>
  <si>
    <t>Rating</t>
  </si>
  <si>
    <t>Course</t>
  </si>
  <si>
    <t>4.29.24</t>
  </si>
  <si>
    <t>5.13.24</t>
  </si>
  <si>
    <t>6.10.24</t>
  </si>
  <si>
    <t>Differential</t>
  </si>
  <si>
    <t>PlayThru</t>
  </si>
  <si>
    <t>David</t>
  </si>
  <si>
    <t>Pete</t>
  </si>
  <si>
    <t>Olson</t>
  </si>
  <si>
    <t>Lammers</t>
  </si>
  <si>
    <t>Steve</t>
  </si>
  <si>
    <t>Miller</t>
  </si>
  <si>
    <t>Jim</t>
  </si>
  <si>
    <t>Finch</t>
  </si>
  <si>
    <t>Eddie</t>
  </si>
  <si>
    <t>Zapata</t>
  </si>
  <si>
    <t>John</t>
  </si>
  <si>
    <t>Volkmann</t>
  </si>
  <si>
    <t>Keating</t>
  </si>
  <si>
    <t>Dennis</t>
  </si>
  <si>
    <t>Peavler</t>
  </si>
  <si>
    <t>Mike</t>
  </si>
  <si>
    <t>Damon</t>
  </si>
  <si>
    <t>Black</t>
  </si>
  <si>
    <t>Red</t>
  </si>
  <si>
    <t>Chanson</t>
  </si>
  <si>
    <t>James</t>
  </si>
  <si>
    <t>Lawrence</t>
  </si>
  <si>
    <t>Art</t>
  </si>
  <si>
    <t>Helfgott</t>
  </si>
  <si>
    <t>Mark</t>
  </si>
  <si>
    <t>Cody</t>
  </si>
  <si>
    <t>Bob</t>
  </si>
  <si>
    <t>Smith</t>
  </si>
  <si>
    <t>Fisbeck</t>
  </si>
  <si>
    <t>Ed</t>
  </si>
  <si>
    <t>Tynes</t>
  </si>
  <si>
    <t>Reichman</t>
  </si>
  <si>
    <t>Erik</t>
  </si>
  <si>
    <t>Bell</t>
  </si>
  <si>
    <t>Jeff</t>
  </si>
  <si>
    <t>Smetzer</t>
  </si>
  <si>
    <t>Michael</t>
  </si>
  <si>
    <t>Krenek</t>
  </si>
  <si>
    <t>Neal</t>
  </si>
  <si>
    <t>Dambra</t>
  </si>
  <si>
    <t>First Name</t>
  </si>
  <si>
    <t>Last Name</t>
  </si>
  <si>
    <t>Lowest 8 of 20</t>
  </si>
  <si>
    <t>7.1.24</t>
  </si>
  <si>
    <t>7.8.24</t>
  </si>
  <si>
    <t>7.15.24</t>
  </si>
  <si>
    <t>2.26.24</t>
  </si>
  <si>
    <t>4.22.24</t>
  </si>
  <si>
    <t>4.8.24</t>
  </si>
  <si>
    <t>2.12.24</t>
  </si>
  <si>
    <t>2.19.24</t>
  </si>
  <si>
    <t>9.16.24</t>
  </si>
  <si>
    <t>10.21.24</t>
  </si>
  <si>
    <t>11.4.24</t>
  </si>
  <si>
    <t>Martin</t>
  </si>
  <si>
    <t>Cannon</t>
  </si>
  <si>
    <t>Shadow Glenn</t>
  </si>
  <si>
    <t>11.25.24</t>
  </si>
  <si>
    <t>12.9.24</t>
  </si>
  <si>
    <t>12.16.24</t>
  </si>
  <si>
    <t xml:space="preserve">Rich </t>
  </si>
  <si>
    <t>Tarbox</t>
  </si>
  <si>
    <t>2.3.25</t>
  </si>
  <si>
    <t>2.10.25</t>
  </si>
  <si>
    <t>Hall</t>
  </si>
  <si>
    <t>2.24.25</t>
  </si>
  <si>
    <t>3.10.25</t>
  </si>
  <si>
    <t>3.31.25</t>
  </si>
  <si>
    <t>4.7.25</t>
  </si>
  <si>
    <t>4.14.25</t>
  </si>
  <si>
    <t>4.15.25</t>
  </si>
  <si>
    <t>Forest Creek</t>
  </si>
  <si>
    <t>4.21.25</t>
  </si>
  <si>
    <t>Charley</t>
  </si>
  <si>
    <t>4.28.25</t>
  </si>
  <si>
    <t>5.12.25</t>
  </si>
  <si>
    <t>5.19.25</t>
  </si>
  <si>
    <t>6.2.25</t>
  </si>
  <si>
    <t>6.9.25</t>
  </si>
  <si>
    <t>6.23.25</t>
  </si>
  <si>
    <t>Tony</t>
  </si>
  <si>
    <t>6.30.25</t>
  </si>
  <si>
    <t>GHIN</t>
  </si>
  <si>
    <t>7.14.25</t>
  </si>
  <si>
    <t>7.21.25</t>
  </si>
  <si>
    <t>7.28.25</t>
  </si>
  <si>
    <t>8.4.25</t>
  </si>
  <si>
    <t>8.11.25</t>
  </si>
  <si>
    <t>8.18.25</t>
  </si>
  <si>
    <t>Star Ranch</t>
  </si>
  <si>
    <t>8.23.25</t>
  </si>
  <si>
    <t>9.8.25</t>
  </si>
  <si>
    <t>9.29.25</t>
  </si>
  <si>
    <t>10.6.25</t>
  </si>
  <si>
    <t>10.13.25</t>
  </si>
  <si>
    <t>Delaware Springs</t>
  </si>
  <si>
    <t>10.20.25</t>
  </si>
  <si>
    <t>Stu</t>
  </si>
  <si>
    <t>Kirksey</t>
  </si>
  <si>
    <t>10.27.25</t>
  </si>
  <si>
    <t>Bud</t>
  </si>
  <si>
    <t>Tune</t>
  </si>
  <si>
    <t>11.3.25</t>
  </si>
  <si>
    <t>11.10.25</t>
  </si>
  <si>
    <t>Crystal Falls</t>
  </si>
  <si>
    <t>11.17.25</t>
  </si>
  <si>
    <t>Legends</t>
  </si>
  <si>
    <t>11.24.25</t>
  </si>
  <si>
    <t>12.1.25</t>
  </si>
  <si>
    <t>Brennan</t>
  </si>
  <si>
    <t>Randy</t>
  </si>
  <si>
    <t>Songy</t>
  </si>
  <si>
    <t>12.8.25</t>
  </si>
  <si>
    <t>12.15.25</t>
  </si>
  <si>
    <t>Jerry</t>
  </si>
  <si>
    <t>12.22.25</t>
  </si>
  <si>
    <t>Clark</t>
  </si>
  <si>
    <t>1.6.26</t>
  </si>
  <si>
    <t>Darrell</t>
  </si>
  <si>
    <t>White</t>
  </si>
  <si>
    <t>6.3.24</t>
  </si>
  <si>
    <t>Nagy</t>
  </si>
  <si>
    <t>9.23.24</t>
  </si>
  <si>
    <t>10.7.24</t>
  </si>
  <si>
    <t>Roger</t>
  </si>
  <si>
    <t>Drye</t>
  </si>
  <si>
    <t>Lee</t>
  </si>
  <si>
    <t>Patrick</t>
  </si>
  <si>
    <t>Dan</t>
  </si>
  <si>
    <t>Armstrong</t>
  </si>
  <si>
    <t>Cammack</t>
  </si>
  <si>
    <t>Gaume</t>
  </si>
  <si>
    <t>3.18.24</t>
  </si>
  <si>
    <t>4.15.24</t>
  </si>
  <si>
    <t>5.20.24</t>
  </si>
  <si>
    <t>6.17.24</t>
  </si>
  <si>
    <t>6.24.24</t>
  </si>
  <si>
    <t>7.22.24</t>
  </si>
  <si>
    <t>7.29.24</t>
  </si>
  <si>
    <t>Lowest of 1 rounds - 1.0</t>
  </si>
  <si>
    <t>Greg</t>
  </si>
  <si>
    <t>Yalch</t>
  </si>
  <si>
    <t>McDonald</t>
  </si>
  <si>
    <t>3.11.24</t>
  </si>
  <si>
    <t>Mill Creek</t>
  </si>
  <si>
    <t>Bonilla</t>
  </si>
  <si>
    <t>8.8.25</t>
  </si>
  <si>
    <t>Weis</t>
  </si>
  <si>
    <t>8.26.24</t>
  </si>
  <si>
    <t>9.9.24</t>
  </si>
  <si>
    <t>9.30.24</t>
  </si>
  <si>
    <t>Zamora</t>
  </si>
  <si>
    <t>Richard</t>
  </si>
  <si>
    <t>Relic</t>
  </si>
  <si>
    <t>6.16.25</t>
  </si>
  <si>
    <t>Shuholm</t>
  </si>
  <si>
    <t>Torres</t>
  </si>
  <si>
    <t>Ken</t>
  </si>
  <si>
    <t>Haulotte</t>
  </si>
  <si>
    <t>Irish</t>
  </si>
  <si>
    <t>Vega</t>
  </si>
  <si>
    <t xml:space="preserve">Austin League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</si>
</sst>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 x14ac:knownFonts="1">
    <font>
      <sz val="10"/>
      <color indexed="8"/>
      <name val="Helvetica Neue"/>
    </font>
    <font>
      <b/>
      <sz val="10"/>
      <color indexed="8"/>
      <name val="Helvetica Neue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12"/>
      <color indexed="8"/>
      <name val="Helvetica"/>
      <family val="2"/>
    </font>
    <font>
      <sz val="10"/>
      <color indexed="8"/>
      <name val="Helvetica Neue"/>
      <family val="2"/>
    </font>
    <font>
      <sz val="8"/>
      <name val="Helvetica Neue"/>
      <family val="2"/>
    </font>
    <font>
      <b/>
      <sz val="12"/>
      <color indexed="8"/>
      <name val="Helvetica Neue"/>
      <family val="2"/>
    </font>
    <font>
      <b/>
      <sz val="10"/>
      <color theme="0"/>
      <name val="Helvetica Neue"/>
      <family val="2"/>
    </font>
    <font>
      <b/>
      <sz val="11"/>
      <color theme="0"/>
      <name val="Helvetica Neue"/>
      <family val="2"/>
    </font>
    <font>
      <b/>
      <sz val="11"/>
      <color indexed="8"/>
      <name val="Helvetica Neue"/>
      <family val="2"/>
    </font>
    <font>
      <b/>
      <sz val="11"/>
      <color rgb="FF000000"/>
      <name val="Helvetica Neue"/>
      <family val="2"/>
    </font>
    <font>
      <b/>
      <sz val="11"/>
      <color indexed="8"/>
      <name val="Helvetica"/>
      <family val="2"/>
    </font>
    <font>
      <sz val="11"/>
      <color indexed="8"/>
      <name val="Helvetica Neue"/>
      <family val="2"/>
    </font>
    <font>
      <b/>
      <i/>
      <sz val="10"/>
      <color theme="1"/>
      <name val="Helvetica Neue"/>
      <family val="2"/>
    </font>
    <font>
      <u/>
      <sz val="10"/>
      <color theme="10"/>
      <name val="Helvetica Neue"/>
      <family val="2"/>
    </font>
    <font>
      <sz val="10"/>
      <color rgb="FFC00000"/>
      <name val="Helvetica Neue"/>
      <family val="2"/>
    </font>
    <font>
      <b/>
      <sz val="10"/>
      <color rgb="FFC00000"/>
      <name val="Helvetica Neue"/>
      <family val="2"/>
    </font>
    <font>
      <b/>
      <sz val="12"/>
      <color rgb="FF000000"/>
      <name val="Helvetica Neue"/>
      <family val="2"/>
    </font>
    <font>
      <b/>
      <sz val="12"/>
      <color rgb="FFC00000"/>
      <name val="Helvetica Neue"/>
      <family val="2"/>
    </font>
    <font>
      <sz val="10"/>
      <color theme="1"/>
      <name val="Helvetica Neue"/>
      <family val="2"/>
    </font>
    <font>
      <b/>
      <sz val="12"/>
      <color theme="1"/>
      <name val="Helvetica Neue"/>
      <family val="2"/>
    </font>
    <font>
      <sz val="10"/>
      <color rgb="FFFF0000"/>
      <name val="Helvetica Neue"/>
      <family val="2"/>
    </font>
    <font>
      <b/>
      <sz val="12"/>
      <color rgb="FFFF0000"/>
      <name val="Helvetica Neue"/>
      <family val="2"/>
    </font>
    <font>
      <sz val="10"/>
      <color rgb="FF00B050"/>
      <name val="Helvetica Neue"/>
      <family val="2"/>
    </font>
    <font>
      <b/>
      <sz val="12"/>
      <color rgb="FF00B050"/>
      <name val="Helvetica Neue"/>
      <family val="2"/>
    </font>
    <font>
      <b/>
      <sz val="10"/>
      <color theme="1"/>
      <name val="Helvetica Neue"/>
      <family val="2"/>
    </font>
    <font>
      <b/>
      <sz val="10"/>
      <name val="Helvetica Neue"/>
      <family val="2"/>
    </font>
    <font>
      <b/>
      <sz val="11"/>
      <color rgb="FFFF0000"/>
      <name val="Helvetica Neue"/>
      <family val="2"/>
    </font>
    <font>
      <b/>
      <sz val="11"/>
      <color rgb="FFC00000"/>
      <name val="Helvetica Neue"/>
      <family val="2"/>
    </font>
    <font>
      <b/>
      <sz val="10"/>
      <color rgb="FFFF0000"/>
      <name val="Helvetica Neue"/>
      <family val="2"/>
    </font>
    <font>
      <b/>
      <sz val="11"/>
      <color theme="1"/>
      <name val="Helvetica Neue"/>
      <family val="2"/>
    </font>
    <font>
      <b/>
      <sz val="10"/>
      <color rgb="FF0070C0"/>
      <name val="Helvetica Neue"/>
      <family val="2"/>
    </font>
  </fonts>
  <fills count="6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auto="1"/>
      </right>
      <top style="thin">
        <color indexed="64"/>
      </top>
      <bottom style="double">
        <color indexed="64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indexed="64"/>
      </left>
      <right style="medium">
        <color theme="0"/>
      </right>
      <top style="medium">
        <color theme="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 applyNumberFormat="0" applyFill="0" applyBorder="0" applyProtection="0">
      <alignment vertical="top" wrapText="1"/>
    </xf>
    <xf numFmtId="0" fontId="15" fillId="0" borderId="0" applyNumberFormat="0" applyFill="0" applyBorder="0" applyAlignment="0" applyProtection="0">
      <alignment vertical="top" wrapText="1"/>
    </xf>
  </cellStyleXfs>
  <cellXfs count="385">
    <xf numFmtId="0" fontId="0" fillId="0" borderId="0" xfId="0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Fill="1" applyAlignment="1">
      <alignment vertical="top"/>
    </xf>
    <xf numFmtId="0" fontId="0" fillId="0" borderId="0" xfId="0" applyFill="1">
      <alignment vertical="top" wrapText="1"/>
    </xf>
    <xf numFmtId="0" fontId="7" fillId="0" borderId="0" xfId="0" applyNumberFormat="1" applyFont="1" applyFill="1" applyAlignment="1">
      <alignment horizontal="center" vertical="center"/>
    </xf>
    <xf numFmtId="0" fontId="0" fillId="0" borderId="0" xfId="0" applyNumberFormat="1" applyAlignment="1">
      <alignment horizontal="center" vertical="top"/>
    </xf>
    <xf numFmtId="0" fontId="0" fillId="0" borderId="0" xfId="0" applyNumberFormat="1" applyBorder="1" applyAlignment="1">
      <alignment horizontal="center" vertical="top"/>
    </xf>
    <xf numFmtId="0" fontId="0" fillId="0" borderId="0" xfId="0" applyNumberFormat="1" applyAlignment="1">
      <alignment horizontal="center" vertical="center"/>
    </xf>
    <xf numFmtId="0" fontId="5" fillId="0" borderId="0" xfId="0" applyNumberFormat="1" applyFont="1" applyFill="1" applyAlignment="1">
      <alignment vertical="top"/>
    </xf>
    <xf numFmtId="0" fontId="2" fillId="0" borderId="0" xfId="0" applyFont="1" applyFill="1">
      <alignment vertical="top" wrapText="1"/>
    </xf>
    <xf numFmtId="0" fontId="4" fillId="0" borderId="0" xfId="0" applyFont="1" applyFill="1">
      <alignment vertical="top" wrapText="1"/>
    </xf>
    <xf numFmtId="0" fontId="1" fillId="0" borderId="0" xfId="0" applyNumberFormat="1" applyFont="1" applyFill="1" applyAlignment="1">
      <alignment horizontal="center" vertical="center"/>
    </xf>
    <xf numFmtId="0" fontId="7" fillId="0" borderId="4" xfId="0" applyNumberFormat="1" applyFont="1" applyBorder="1" applyAlignment="1">
      <alignment horizontal="left" vertical="top"/>
    </xf>
    <xf numFmtId="0" fontId="10" fillId="0" borderId="5" xfId="0" applyNumberFormat="1" applyFont="1" applyBorder="1" applyAlignment="1">
      <alignment vertical="top"/>
    </xf>
    <xf numFmtId="49" fontId="8" fillId="2" borderId="1" xfId="0" applyNumberFormat="1" applyFont="1" applyFill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/>
    </xf>
    <xf numFmtId="164" fontId="8" fillId="2" borderId="1" xfId="0" applyNumberFormat="1" applyFont="1" applyFill="1" applyBorder="1" applyAlignment="1">
      <alignment horizontal="center" vertical="center"/>
    </xf>
    <xf numFmtId="49" fontId="8" fillId="2" borderId="3" xfId="0" applyNumberFormat="1" applyFont="1" applyFill="1" applyBorder="1" applyAlignment="1">
      <alignment horizontal="center" vertical="center"/>
    </xf>
    <xf numFmtId="0" fontId="8" fillId="2" borderId="2" xfId="0" applyNumberFormat="1" applyFont="1" applyFill="1" applyBorder="1" applyAlignment="1">
      <alignment horizontal="center" vertical="center"/>
    </xf>
    <xf numFmtId="0" fontId="5" fillId="0" borderId="0" xfId="0" applyNumberFormat="1" applyFont="1" applyAlignment="1">
      <alignment vertical="center"/>
    </xf>
    <xf numFmtId="14" fontId="8" fillId="2" borderId="1" xfId="0" applyNumberFormat="1" applyFon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top"/>
    </xf>
    <xf numFmtId="164" fontId="0" fillId="0" borderId="6" xfId="0" applyNumberFormat="1" applyFill="1" applyBorder="1" applyAlignment="1">
      <alignment horizontal="center" vertical="top"/>
    </xf>
    <xf numFmtId="0" fontId="7" fillId="0" borderId="6" xfId="0" applyNumberFormat="1" applyFont="1" applyFill="1" applyBorder="1" applyAlignment="1">
      <alignment horizontal="left" vertical="center"/>
    </xf>
    <xf numFmtId="14" fontId="1" fillId="0" borderId="6" xfId="0" applyNumberFormat="1" applyFont="1" applyFill="1" applyBorder="1" applyAlignment="1">
      <alignment vertical="top"/>
    </xf>
    <xf numFmtId="0" fontId="3" fillId="0" borderId="6" xfId="0" applyFont="1" applyFill="1" applyBorder="1">
      <alignment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center" wrapText="1"/>
    </xf>
    <xf numFmtId="0" fontId="7" fillId="0" borderId="6" xfId="0" applyNumberFormat="1" applyFont="1" applyFill="1" applyBorder="1" applyAlignment="1">
      <alignment horizontal="left" vertical="top"/>
    </xf>
    <xf numFmtId="49" fontId="1" fillId="0" borderId="6" xfId="0" applyNumberFormat="1" applyFont="1" applyFill="1" applyBorder="1" applyAlignment="1">
      <alignment vertical="top"/>
    </xf>
    <xf numFmtId="0" fontId="0" fillId="0" borderId="6" xfId="0" applyNumberFormat="1" applyFill="1" applyBorder="1" applyAlignment="1">
      <alignment horizontal="center" vertical="center"/>
    </xf>
    <xf numFmtId="14" fontId="3" fillId="0" borderId="6" xfId="0" applyNumberFormat="1" applyFont="1" applyFill="1" applyBorder="1">
      <alignment vertical="top" wrapText="1"/>
    </xf>
    <xf numFmtId="0" fontId="3" fillId="0" borderId="0" xfId="0" applyFont="1">
      <alignment vertical="top" wrapText="1"/>
    </xf>
    <xf numFmtId="0" fontId="2" fillId="0" borderId="0" xfId="0" applyFont="1">
      <alignment vertical="top" wrapText="1"/>
    </xf>
    <xf numFmtId="0" fontId="4" fillId="0" borderId="0" xfId="0" applyFont="1">
      <alignment vertical="top" wrapText="1"/>
    </xf>
    <xf numFmtId="0" fontId="15" fillId="0" borderId="0" xfId="1">
      <alignment vertical="top" wrapText="1"/>
    </xf>
    <xf numFmtId="14" fontId="1" fillId="0" borderId="7" xfId="0" applyNumberFormat="1" applyFont="1" applyFill="1" applyBorder="1" applyAlignment="1">
      <alignment vertical="top"/>
    </xf>
    <xf numFmtId="49" fontId="1" fillId="0" borderId="7" xfId="0" applyNumberFormat="1" applyFont="1" applyFill="1" applyBorder="1" applyAlignment="1">
      <alignment vertical="top"/>
    </xf>
    <xf numFmtId="0" fontId="0" fillId="0" borderId="7" xfId="0" applyNumberFormat="1" applyFill="1" applyBorder="1" applyAlignment="1">
      <alignment horizontal="center" vertical="top"/>
    </xf>
    <xf numFmtId="164" fontId="0" fillId="0" borderId="7" xfId="0" applyNumberFormat="1" applyFill="1" applyBorder="1" applyAlignment="1">
      <alignment horizontal="center" vertical="top"/>
    </xf>
    <xf numFmtId="0" fontId="0" fillId="0" borderId="7" xfId="0" applyNumberFormat="1" applyFill="1" applyBorder="1" applyAlignment="1">
      <alignment horizontal="center" vertical="center"/>
    </xf>
    <xf numFmtId="0" fontId="7" fillId="0" borderId="7" xfId="0" applyNumberFormat="1" applyFont="1" applyFill="1" applyBorder="1" applyAlignment="1">
      <alignment horizontal="left" vertical="top"/>
    </xf>
    <xf numFmtId="164" fontId="10" fillId="0" borderId="10" xfId="0" applyNumberFormat="1" applyFont="1" applyFill="1" applyBorder="1" applyAlignment="1">
      <alignment vertical="top"/>
    </xf>
    <xf numFmtId="164" fontId="0" fillId="0" borderId="11" xfId="0" applyNumberFormat="1" applyFill="1" applyBorder="1" applyAlignment="1">
      <alignment vertical="top"/>
    </xf>
    <xf numFmtId="0" fontId="10" fillId="0" borderId="10" xfId="0" applyNumberFormat="1" applyFont="1" applyFill="1" applyBorder="1" applyAlignment="1">
      <alignment vertical="top"/>
    </xf>
    <xf numFmtId="0" fontId="9" fillId="2" borderId="12" xfId="0" applyNumberFormat="1" applyFont="1" applyFill="1" applyBorder="1" applyAlignment="1">
      <alignment vertical="center" wrapText="1"/>
    </xf>
    <xf numFmtId="0" fontId="10" fillId="0" borderId="6" xfId="0" applyNumberFormat="1" applyFont="1" applyFill="1" applyBorder="1" applyAlignment="1">
      <alignment vertical="top"/>
    </xf>
    <xf numFmtId="0" fontId="12" fillId="0" borderId="6" xfId="0" applyFont="1" applyFill="1" applyBorder="1">
      <alignment vertical="top" wrapText="1"/>
    </xf>
    <xf numFmtId="1" fontId="10" fillId="0" borderId="6" xfId="0" applyNumberFormat="1" applyFont="1" applyFill="1" applyBorder="1" applyAlignment="1">
      <alignment vertical="top"/>
    </xf>
    <xf numFmtId="0" fontId="11" fillId="0" borderId="6" xfId="0" applyFont="1" applyFill="1" applyBorder="1">
      <alignment vertical="top" wrapText="1"/>
    </xf>
    <xf numFmtId="0" fontId="0" fillId="0" borderId="6" xfId="0" applyNumberFormat="1" applyFill="1" applyBorder="1" applyAlignment="1">
      <alignment vertical="top"/>
    </xf>
    <xf numFmtId="164" fontId="10" fillId="0" borderId="6" xfId="0" applyNumberFormat="1" applyFont="1" applyFill="1" applyBorder="1" applyAlignment="1">
      <alignment vertical="top"/>
    </xf>
    <xf numFmtId="0" fontId="1" fillId="0" borderId="6" xfId="0" applyFont="1" applyFill="1" applyBorder="1">
      <alignment vertical="top" wrapText="1"/>
    </xf>
    <xf numFmtId="0" fontId="10" fillId="0" borderId="6" xfId="0" applyFont="1" applyFill="1" applyBorder="1">
      <alignment vertical="top" wrapText="1"/>
    </xf>
    <xf numFmtId="0" fontId="1" fillId="0" borderId="6" xfId="0" applyNumberFormat="1" applyFont="1" applyFill="1" applyBorder="1" applyAlignment="1">
      <alignment vertical="top"/>
    </xf>
    <xf numFmtId="1" fontId="12" fillId="0" borderId="6" xfId="0" applyNumberFormat="1" applyFont="1" applyFill="1" applyBorder="1">
      <alignment vertical="top" wrapText="1"/>
    </xf>
    <xf numFmtId="0" fontId="9" fillId="2" borderId="13" xfId="0" applyNumberFormat="1" applyFont="1" applyFill="1" applyBorder="1" applyAlignment="1">
      <alignment vertical="center" wrapText="1"/>
    </xf>
    <xf numFmtId="0" fontId="10" fillId="0" borderId="7" xfId="0" applyNumberFormat="1" applyFont="1" applyFill="1" applyBorder="1" applyAlignment="1">
      <alignment vertical="top"/>
    </xf>
    <xf numFmtId="0" fontId="10" fillId="0" borderId="1" xfId="0" applyNumberFormat="1" applyFont="1" applyFill="1" applyBorder="1" applyAlignment="1">
      <alignment vertical="top"/>
    </xf>
    <xf numFmtId="49" fontId="1" fillId="4" borderId="6" xfId="0" applyNumberFormat="1" applyFont="1" applyFill="1" applyBorder="1" applyAlignment="1">
      <alignment vertical="top"/>
    </xf>
    <xf numFmtId="0" fontId="0" fillId="4" borderId="6" xfId="0" applyNumberFormat="1" applyFill="1" applyBorder="1" applyAlignment="1">
      <alignment horizontal="center" vertical="top"/>
    </xf>
    <xf numFmtId="164" fontId="0" fillId="4" borderId="6" xfId="0" applyNumberFormat="1" applyFill="1" applyBorder="1" applyAlignment="1">
      <alignment horizontal="center" vertical="top"/>
    </xf>
    <xf numFmtId="0" fontId="0" fillId="4" borderId="6" xfId="0" applyNumberFormat="1" applyFill="1" applyBorder="1" applyAlignment="1">
      <alignment horizontal="center" vertical="center"/>
    </xf>
    <xf numFmtId="0" fontId="7" fillId="4" borderId="6" xfId="0" applyNumberFormat="1" applyFont="1" applyFill="1" applyBorder="1" applyAlignment="1">
      <alignment horizontal="left" vertical="top"/>
    </xf>
    <xf numFmtId="0" fontId="10" fillId="0" borderId="8" xfId="0" applyNumberFormat="1" applyFont="1" applyFill="1" applyBorder="1" applyAlignment="1">
      <alignment vertical="top"/>
    </xf>
    <xf numFmtId="164" fontId="10" fillId="0" borderId="14" xfId="0" applyNumberFormat="1" applyFont="1" applyFill="1" applyBorder="1" applyAlignment="1">
      <alignment vertical="top"/>
    </xf>
    <xf numFmtId="164" fontId="10" fillId="0" borderId="15" xfId="0" applyNumberFormat="1" applyFont="1" applyFill="1" applyBorder="1" applyAlignment="1">
      <alignment vertical="top"/>
    </xf>
    <xf numFmtId="164" fontId="0" fillId="0" borderId="16" xfId="0" applyNumberFormat="1" applyFill="1" applyBorder="1" applyAlignment="1">
      <alignment vertical="top"/>
    </xf>
    <xf numFmtId="0" fontId="11" fillId="0" borderId="15" xfId="0" applyFont="1" applyFill="1" applyBorder="1">
      <alignment vertical="top" wrapText="1"/>
    </xf>
    <xf numFmtId="0" fontId="10" fillId="0" borderId="15" xfId="0" applyNumberFormat="1" applyFont="1" applyFill="1" applyBorder="1" applyAlignment="1">
      <alignment vertical="top"/>
    </xf>
    <xf numFmtId="0" fontId="0" fillId="0" borderId="15" xfId="0" applyNumberFormat="1" applyFill="1" applyBorder="1" applyAlignment="1">
      <alignment vertical="top"/>
    </xf>
    <xf numFmtId="0" fontId="10" fillId="0" borderId="9" xfId="0" applyNumberFormat="1" applyFont="1" applyFill="1" applyBorder="1" applyAlignment="1">
      <alignment vertical="top"/>
    </xf>
    <xf numFmtId="164" fontId="10" fillId="0" borderId="17" xfId="0" applyNumberFormat="1" applyFont="1" applyFill="1" applyBorder="1" applyAlignment="1">
      <alignment vertical="top"/>
    </xf>
    <xf numFmtId="0" fontId="12" fillId="0" borderId="15" xfId="0" applyFont="1" applyFill="1" applyBorder="1">
      <alignment vertical="top" wrapText="1"/>
    </xf>
    <xf numFmtId="1" fontId="14" fillId="3" borderId="0" xfId="0" applyNumberFormat="1" applyFont="1" applyFill="1" applyAlignment="1">
      <alignment horizontal="center" vertical="center"/>
    </xf>
    <xf numFmtId="1" fontId="14" fillId="3" borderId="0" xfId="0" applyNumberFormat="1" applyFont="1" applyFill="1" applyAlignment="1">
      <alignment horizontal="center" vertical="top"/>
    </xf>
    <xf numFmtId="1" fontId="4" fillId="0" borderId="0" xfId="0" applyNumberFormat="1" applyFont="1">
      <alignment vertical="top" wrapText="1"/>
    </xf>
    <xf numFmtId="1" fontId="3" fillId="0" borderId="0" xfId="0" applyNumberFormat="1" applyFont="1">
      <alignment vertical="top" wrapText="1"/>
    </xf>
    <xf numFmtId="1" fontId="0" fillId="0" borderId="0" xfId="0" applyNumberFormat="1" applyAlignment="1">
      <alignment vertical="top"/>
    </xf>
    <xf numFmtId="1" fontId="14" fillId="3" borderId="18" xfId="0" applyNumberFormat="1" applyFont="1" applyFill="1" applyBorder="1" applyAlignment="1">
      <alignment horizontal="center" vertical="top"/>
    </xf>
    <xf numFmtId="1" fontId="14" fillId="3" borderId="19" xfId="0" applyNumberFormat="1" applyFont="1" applyFill="1" applyBorder="1" applyAlignment="1">
      <alignment horizontal="center" vertical="top"/>
    </xf>
    <xf numFmtId="1" fontId="14" fillId="3" borderId="20" xfId="0" applyNumberFormat="1" applyFont="1" applyFill="1" applyBorder="1" applyAlignment="1">
      <alignment horizontal="center" vertical="top"/>
    </xf>
    <xf numFmtId="14" fontId="1" fillId="0" borderId="8" xfId="0" applyNumberFormat="1" applyFont="1" applyFill="1" applyBorder="1" applyAlignment="1">
      <alignment vertical="top"/>
    </xf>
    <xf numFmtId="49" fontId="1" fillId="0" borderId="8" xfId="0" applyNumberFormat="1" applyFont="1" applyFill="1" applyBorder="1" applyAlignment="1">
      <alignment vertical="top"/>
    </xf>
    <xf numFmtId="0" fontId="0" fillId="0" borderId="8" xfId="0" applyNumberFormat="1" applyFill="1" applyBorder="1" applyAlignment="1">
      <alignment horizontal="center" vertical="top"/>
    </xf>
    <xf numFmtId="164" fontId="0" fillId="0" borderId="8" xfId="0" applyNumberFormat="1" applyFill="1" applyBorder="1" applyAlignment="1">
      <alignment horizontal="center" vertical="top"/>
    </xf>
    <xf numFmtId="0" fontId="0" fillId="0" borderId="8" xfId="0" applyNumberFormat="1" applyFill="1" applyBorder="1" applyAlignment="1">
      <alignment horizontal="center" vertical="center"/>
    </xf>
    <xf numFmtId="0" fontId="7" fillId="0" borderId="8" xfId="0" applyNumberFormat="1" applyFont="1" applyFill="1" applyBorder="1" applyAlignment="1">
      <alignment horizontal="left" vertical="top"/>
    </xf>
    <xf numFmtId="0" fontId="10" fillId="0" borderId="15" xfId="0" applyFont="1" applyFill="1" applyBorder="1">
      <alignment vertical="top" wrapText="1"/>
    </xf>
    <xf numFmtId="0" fontId="0" fillId="0" borderId="15" xfId="0" applyNumberFormat="1" applyBorder="1" applyAlignment="1">
      <alignment vertical="top"/>
    </xf>
    <xf numFmtId="14" fontId="1" fillId="0" borderId="9" xfId="0" applyNumberFormat="1" applyFont="1" applyFill="1" applyBorder="1" applyAlignment="1">
      <alignment vertical="top"/>
    </xf>
    <xf numFmtId="49" fontId="1" fillId="0" borderId="9" xfId="0" applyNumberFormat="1" applyFont="1" applyFill="1" applyBorder="1" applyAlignment="1">
      <alignment vertical="top"/>
    </xf>
    <xf numFmtId="0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0" fontId="0" fillId="0" borderId="9" xfId="0" applyNumberFormat="1" applyFill="1" applyBorder="1" applyAlignment="1">
      <alignment horizontal="center" vertical="center"/>
    </xf>
    <xf numFmtId="0" fontId="7" fillId="0" borderId="9" xfId="0" applyNumberFormat="1" applyFont="1" applyFill="1" applyBorder="1" applyAlignment="1">
      <alignment horizontal="left" vertical="top"/>
    </xf>
    <xf numFmtId="0" fontId="14" fillId="3" borderId="18" xfId="0" applyNumberFormat="1" applyFont="1" applyFill="1" applyBorder="1" applyAlignment="1">
      <alignment horizontal="center" vertical="top"/>
    </xf>
    <xf numFmtId="0" fontId="14" fillId="3" borderId="19" xfId="0" applyNumberFormat="1" applyFont="1" applyFill="1" applyBorder="1" applyAlignment="1">
      <alignment horizontal="center" vertical="top"/>
    </xf>
    <xf numFmtId="0" fontId="14" fillId="3" borderId="20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left" vertical="center"/>
    </xf>
    <xf numFmtId="164" fontId="16" fillId="0" borderId="16" xfId="0" applyNumberFormat="1" applyFont="1" applyFill="1" applyBorder="1" applyAlignment="1">
      <alignment vertical="top"/>
    </xf>
    <xf numFmtId="0" fontId="2" fillId="0" borderId="9" xfId="0" applyFont="1" applyFill="1" applyBorder="1" applyAlignment="1">
      <alignment horizontal="center" vertical="top" wrapText="1"/>
    </xf>
    <xf numFmtId="0" fontId="3" fillId="0" borderId="9" xfId="0" applyFont="1" applyFill="1" applyBorder="1">
      <alignment vertical="top" wrapText="1"/>
    </xf>
    <xf numFmtId="14" fontId="3" fillId="0" borderId="9" xfId="0" applyNumberFormat="1" applyFont="1" applyFill="1" applyBorder="1">
      <alignment vertical="top" wrapText="1"/>
    </xf>
    <xf numFmtId="164" fontId="0" fillId="0" borderId="15" xfId="0" applyNumberFormat="1" applyFill="1" applyBorder="1" applyAlignment="1">
      <alignment vertical="top"/>
    </xf>
    <xf numFmtId="1" fontId="14" fillId="3" borderId="18" xfId="0" applyNumberFormat="1" applyFont="1" applyFill="1" applyBorder="1" applyAlignment="1">
      <alignment horizontal="center" vertical="center"/>
    </xf>
    <xf numFmtId="1" fontId="14" fillId="3" borderId="19" xfId="0" applyNumberFormat="1" applyFont="1" applyFill="1" applyBorder="1" applyAlignment="1">
      <alignment horizontal="center" vertical="center"/>
    </xf>
    <xf numFmtId="1" fontId="14" fillId="3" borderId="20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vertical="top"/>
    </xf>
    <xf numFmtId="0" fontId="0" fillId="4" borderId="7" xfId="0" applyNumberFormat="1" applyFill="1" applyBorder="1" applyAlignment="1">
      <alignment horizontal="center" vertical="top"/>
    </xf>
    <xf numFmtId="164" fontId="0" fillId="4" borderId="7" xfId="0" applyNumberFormat="1" applyFill="1" applyBorder="1" applyAlignment="1">
      <alignment horizontal="center" vertical="top"/>
    </xf>
    <xf numFmtId="0" fontId="0" fillId="4" borderId="7" xfId="0" applyNumberFormat="1" applyFill="1" applyBorder="1" applyAlignment="1">
      <alignment horizontal="center" vertical="center"/>
    </xf>
    <xf numFmtId="0" fontId="7" fillId="4" borderId="7" xfId="0" applyNumberFormat="1" applyFont="1" applyFill="1" applyBorder="1" applyAlignment="1">
      <alignment horizontal="left" vertical="top"/>
    </xf>
    <xf numFmtId="1" fontId="14" fillId="3" borderId="18" xfId="0" applyNumberFormat="1" applyFont="1" applyFill="1" applyBorder="1" applyAlignment="1">
      <alignment horizontal="center" vertical="top" wrapText="1"/>
    </xf>
    <xf numFmtId="1" fontId="14" fillId="3" borderId="19" xfId="0" applyNumberFormat="1" applyFont="1" applyFill="1" applyBorder="1" applyAlignment="1">
      <alignment horizontal="center" vertical="top" wrapText="1"/>
    </xf>
    <xf numFmtId="1" fontId="14" fillId="3" borderId="20" xfId="0" applyNumberFormat="1" applyFont="1" applyFill="1" applyBorder="1" applyAlignment="1">
      <alignment horizontal="center" vertical="top" wrapText="1"/>
    </xf>
    <xf numFmtId="164" fontId="13" fillId="0" borderId="15" xfId="0" applyNumberFormat="1" applyFont="1" applyFill="1" applyBorder="1" applyAlignment="1">
      <alignment vertical="top"/>
    </xf>
    <xf numFmtId="0" fontId="14" fillId="3" borderId="18" xfId="0" applyFont="1" applyFill="1" applyBorder="1" applyAlignment="1">
      <alignment horizontal="center" vertical="top" wrapText="1"/>
    </xf>
    <xf numFmtId="0" fontId="14" fillId="3" borderId="19" xfId="0" applyFont="1" applyFill="1" applyBorder="1" applyAlignment="1">
      <alignment horizontal="center" vertical="top" wrapText="1"/>
    </xf>
    <xf numFmtId="0" fontId="14" fillId="3" borderId="20" xfId="0" applyFont="1" applyFill="1" applyBorder="1" applyAlignment="1">
      <alignment horizontal="center" vertical="top" wrapText="1"/>
    </xf>
    <xf numFmtId="1" fontId="10" fillId="0" borderId="8" xfId="0" applyNumberFormat="1" applyFont="1" applyFill="1" applyBorder="1" applyAlignment="1">
      <alignment vertical="top"/>
    </xf>
    <xf numFmtId="1" fontId="10" fillId="0" borderId="9" xfId="0" applyNumberFormat="1" applyFont="1" applyFill="1" applyBorder="1" applyAlignment="1">
      <alignment vertical="top"/>
    </xf>
    <xf numFmtId="0" fontId="10" fillId="0" borderId="17" xfId="0" applyNumberFormat="1" applyFont="1" applyFill="1" applyBorder="1" applyAlignment="1">
      <alignment vertical="top"/>
    </xf>
    <xf numFmtId="164" fontId="13" fillId="0" borderId="14" xfId="0" applyNumberFormat="1" applyFont="1" applyFill="1" applyBorder="1" applyAlignment="1">
      <alignment vertical="top"/>
    </xf>
    <xf numFmtId="0" fontId="7" fillId="4" borderId="6" xfId="0" applyNumberFormat="1" applyFont="1" applyFill="1" applyBorder="1" applyAlignment="1">
      <alignment horizontal="left" vertical="center"/>
    </xf>
    <xf numFmtId="14" fontId="1" fillId="4" borderId="6" xfId="0" applyNumberFormat="1" applyFont="1" applyFill="1" applyBorder="1" applyAlignment="1">
      <alignment vertical="top"/>
    </xf>
    <xf numFmtId="0" fontId="16" fillId="0" borderId="9" xfId="0" applyNumberFormat="1" applyFont="1" applyFill="1" applyBorder="1" applyAlignment="1">
      <alignment horizontal="center" vertical="top"/>
    </xf>
    <xf numFmtId="0" fontId="16" fillId="0" borderId="9" xfId="0" applyFont="1" applyFill="1" applyBorder="1" applyAlignment="1">
      <alignment horizontal="center" vertical="top" wrapText="1"/>
    </xf>
    <xf numFmtId="0" fontId="19" fillId="0" borderId="6" xfId="0" applyNumberFormat="1" applyFont="1" applyFill="1" applyBorder="1" applyAlignment="1">
      <alignment horizontal="left" vertical="top"/>
    </xf>
    <xf numFmtId="164" fontId="16" fillId="0" borderId="6" xfId="0" applyNumberFormat="1" applyFont="1" applyFill="1" applyBorder="1" applyAlignment="1">
      <alignment horizontal="center" vertical="top"/>
    </xf>
    <xf numFmtId="14" fontId="3" fillId="4" borderId="6" xfId="0" applyNumberFormat="1" applyFont="1" applyFill="1" applyBorder="1">
      <alignment vertical="top" wrapText="1"/>
    </xf>
    <xf numFmtId="14" fontId="1" fillId="4" borderId="7" xfId="0" applyNumberFormat="1" applyFont="1" applyFill="1" applyBorder="1" applyAlignment="1">
      <alignment vertical="top"/>
    </xf>
    <xf numFmtId="164" fontId="20" fillId="4" borderId="7" xfId="0" applyNumberFormat="1" applyFont="1" applyFill="1" applyBorder="1" applyAlignment="1">
      <alignment horizontal="center" vertical="top"/>
    </xf>
    <xf numFmtId="0" fontId="16" fillId="0" borderId="6" xfId="0" applyNumberFormat="1" applyFont="1" applyFill="1" applyBorder="1" applyAlignment="1">
      <alignment horizontal="center" vertical="top"/>
    </xf>
    <xf numFmtId="0" fontId="16" fillId="0" borderId="6" xfId="0" applyFont="1" applyFill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/>
    </xf>
    <xf numFmtId="0" fontId="18" fillId="0" borderId="21" xfId="0" applyFont="1" applyBorder="1" applyAlignment="1">
      <alignment horizontal="left" vertical="top"/>
    </xf>
    <xf numFmtId="0" fontId="3" fillId="4" borderId="6" xfId="0" applyFont="1" applyFill="1" applyBorder="1">
      <alignment vertical="top" wrapText="1"/>
    </xf>
    <xf numFmtId="0" fontId="2" fillId="4" borderId="6" xfId="0" applyFont="1" applyFill="1" applyBorder="1" applyAlignment="1">
      <alignment horizontal="center" vertical="center" wrapText="1"/>
    </xf>
    <xf numFmtId="164" fontId="16" fillId="4" borderId="6" xfId="0" applyNumberFormat="1" applyFont="1" applyFill="1" applyBorder="1" applyAlignment="1">
      <alignment horizontal="center" vertical="top"/>
    </xf>
    <xf numFmtId="0" fontId="19" fillId="4" borderId="6" xfId="0" applyNumberFormat="1" applyFont="1" applyFill="1" applyBorder="1" applyAlignment="1">
      <alignment horizontal="left" vertical="top"/>
    </xf>
    <xf numFmtId="0" fontId="16" fillId="4" borderId="6" xfId="0" applyNumberFormat="1" applyFont="1" applyFill="1" applyBorder="1" applyAlignment="1">
      <alignment horizontal="center" vertical="top"/>
    </xf>
    <xf numFmtId="0" fontId="16" fillId="4" borderId="6" xfId="0" applyFont="1" applyFill="1" applyBorder="1" applyAlignment="1">
      <alignment horizontal="center" vertical="top" wrapText="1"/>
    </xf>
    <xf numFmtId="0" fontId="22" fillId="0" borderId="6" xfId="0" applyNumberFormat="1" applyFont="1" applyFill="1" applyBorder="1" applyAlignment="1">
      <alignment horizontal="center" vertical="top"/>
    </xf>
    <xf numFmtId="0" fontId="23" fillId="0" borderId="6" xfId="0" applyNumberFormat="1" applyFont="1" applyFill="1" applyBorder="1" applyAlignment="1">
      <alignment horizontal="left" vertical="top"/>
    </xf>
    <xf numFmtId="164" fontId="10" fillId="0" borderId="24" xfId="0" applyNumberFormat="1" applyFont="1" applyFill="1" applyBorder="1" applyAlignment="1">
      <alignment vertical="top"/>
    </xf>
    <xf numFmtId="164" fontId="10" fillId="0" borderId="25" xfId="0" applyNumberFormat="1" applyFont="1" applyFill="1" applyBorder="1" applyAlignment="1">
      <alignment vertical="top"/>
    </xf>
    <xf numFmtId="49" fontId="1" fillId="4" borderId="9" xfId="0" applyNumberFormat="1" applyFont="1" applyFill="1" applyBorder="1" applyAlignment="1">
      <alignment vertical="top"/>
    </xf>
    <xf numFmtId="0" fontId="0" fillId="4" borderId="9" xfId="0" applyNumberFormat="1" applyFill="1" applyBorder="1" applyAlignment="1">
      <alignment horizontal="center" vertical="top"/>
    </xf>
    <xf numFmtId="164" fontId="0" fillId="4" borderId="9" xfId="0" applyNumberFormat="1" applyFill="1" applyBorder="1" applyAlignment="1">
      <alignment horizontal="center" vertical="top"/>
    </xf>
    <xf numFmtId="0" fontId="19" fillId="0" borderId="9" xfId="0" applyNumberFormat="1" applyFont="1" applyFill="1" applyBorder="1" applyAlignment="1">
      <alignment horizontal="left" vertical="top"/>
    </xf>
    <xf numFmtId="0" fontId="10" fillId="0" borderId="26" xfId="0" applyNumberFormat="1" applyFont="1" applyFill="1" applyBorder="1" applyAlignment="1">
      <alignment vertical="top"/>
    </xf>
    <xf numFmtId="164" fontId="10" fillId="0" borderId="22" xfId="0" applyNumberFormat="1" applyFont="1" applyFill="1" applyBorder="1" applyAlignment="1">
      <alignment vertical="top"/>
    </xf>
    <xf numFmtId="0" fontId="7" fillId="4" borderId="7" xfId="0" applyNumberFormat="1" applyFont="1" applyFill="1" applyBorder="1" applyAlignment="1">
      <alignment horizontal="left" vertical="center"/>
    </xf>
    <xf numFmtId="14" fontId="3" fillId="0" borderId="7" xfId="0" applyNumberFormat="1" applyFont="1" applyFill="1" applyBorder="1">
      <alignment vertical="top" wrapText="1"/>
    </xf>
    <xf numFmtId="0" fontId="2" fillId="4" borderId="6" xfId="0" applyFont="1" applyFill="1" applyBorder="1" applyAlignment="1">
      <alignment horizontal="center" vertical="top" wrapText="1"/>
    </xf>
    <xf numFmtId="0" fontId="22" fillId="4" borderId="6" xfId="0" applyNumberFormat="1" applyFont="1" applyFill="1" applyBorder="1" applyAlignment="1">
      <alignment horizontal="center" vertical="top"/>
    </xf>
    <xf numFmtId="164" fontId="22" fillId="4" borderId="6" xfId="0" applyNumberFormat="1" applyFont="1" applyFill="1" applyBorder="1" applyAlignment="1">
      <alignment horizontal="center" vertical="top"/>
    </xf>
    <xf numFmtId="14" fontId="3" fillId="4" borderId="7" xfId="0" applyNumberFormat="1" applyFont="1" applyFill="1" applyBorder="1">
      <alignment vertical="top" wrapText="1"/>
    </xf>
    <xf numFmtId="0" fontId="5" fillId="0" borderId="0" xfId="0" applyFont="1" applyFill="1">
      <alignment vertical="top" wrapText="1"/>
    </xf>
    <xf numFmtId="0" fontId="2" fillId="0" borderId="7" xfId="0" applyFont="1" applyFill="1" applyBorder="1" applyAlignment="1">
      <alignment horizontal="center" vertical="center" wrapText="1"/>
    </xf>
    <xf numFmtId="0" fontId="19" fillId="0" borderId="7" xfId="0" applyNumberFormat="1" applyFont="1" applyFill="1" applyBorder="1" applyAlignment="1">
      <alignment horizontal="left" vertical="top"/>
    </xf>
    <xf numFmtId="14" fontId="3" fillId="4" borderId="9" xfId="0" applyNumberFormat="1" applyFont="1" applyFill="1" applyBorder="1">
      <alignment vertical="top" wrapText="1"/>
    </xf>
    <xf numFmtId="0" fontId="3" fillId="4" borderId="9" xfId="0" applyFont="1" applyFill="1" applyBorder="1">
      <alignment vertical="top" wrapText="1"/>
    </xf>
    <xf numFmtId="0" fontId="7" fillId="4" borderId="9" xfId="0" applyNumberFormat="1" applyFont="1" applyFill="1" applyBorder="1" applyAlignment="1">
      <alignment horizontal="left" vertical="center"/>
    </xf>
    <xf numFmtId="164" fontId="20" fillId="0" borderId="6" xfId="0" applyNumberFormat="1" applyFont="1" applyFill="1" applyBorder="1" applyAlignment="1">
      <alignment horizontal="center" vertical="top"/>
    </xf>
    <xf numFmtId="0" fontId="21" fillId="0" borderId="6" xfId="0" applyNumberFormat="1" applyFont="1" applyFill="1" applyBorder="1" applyAlignment="1">
      <alignment horizontal="left" vertical="top"/>
    </xf>
    <xf numFmtId="0" fontId="19" fillId="4" borderId="9" xfId="0" applyNumberFormat="1" applyFont="1" applyFill="1" applyBorder="1" applyAlignment="1">
      <alignment horizontal="left" vertical="top"/>
    </xf>
    <xf numFmtId="0" fontId="24" fillId="0" borderId="6" xfId="0" applyNumberFormat="1" applyFont="1" applyFill="1" applyBorder="1" applyAlignment="1">
      <alignment horizontal="center" vertical="top"/>
    </xf>
    <xf numFmtId="164" fontId="24" fillId="0" borderId="6" xfId="0" applyNumberFormat="1" applyFont="1" applyFill="1" applyBorder="1" applyAlignment="1">
      <alignment horizontal="center" vertical="top"/>
    </xf>
    <xf numFmtId="0" fontId="24" fillId="0" borderId="6" xfId="0" applyNumberFormat="1" applyFont="1" applyFill="1" applyBorder="1" applyAlignment="1">
      <alignment horizontal="center" vertical="center"/>
    </xf>
    <xf numFmtId="0" fontId="25" fillId="0" borderId="6" xfId="0" applyNumberFormat="1" applyFont="1" applyFill="1" applyBorder="1" applyAlignment="1">
      <alignment horizontal="left" vertical="top"/>
    </xf>
    <xf numFmtId="49" fontId="26" fillId="0" borderId="7" xfId="0" applyNumberFormat="1" applyFont="1" applyFill="1" applyBorder="1" applyAlignment="1">
      <alignment vertical="top"/>
    </xf>
    <xf numFmtId="49" fontId="26" fillId="0" borderId="6" xfId="0" applyNumberFormat="1" applyFont="1" applyFill="1" applyBorder="1" applyAlignment="1">
      <alignment vertical="top"/>
    </xf>
    <xf numFmtId="49" fontId="26" fillId="4" borderId="7" xfId="0" applyNumberFormat="1" applyFont="1" applyFill="1" applyBorder="1" applyAlignment="1">
      <alignment vertical="top"/>
    </xf>
    <xf numFmtId="0" fontId="24" fillId="4" borderId="6" xfId="0" applyNumberFormat="1" applyFont="1" applyFill="1" applyBorder="1" applyAlignment="1">
      <alignment horizontal="center" vertical="top"/>
    </xf>
    <xf numFmtId="164" fontId="24" fillId="4" borderId="6" xfId="0" applyNumberFormat="1" applyFont="1" applyFill="1" applyBorder="1" applyAlignment="1">
      <alignment horizontal="center" vertical="top"/>
    </xf>
    <xf numFmtId="0" fontId="24" fillId="4" borderId="6" xfId="0" applyNumberFormat="1" applyFont="1" applyFill="1" applyBorder="1" applyAlignment="1">
      <alignment horizontal="center" vertical="center"/>
    </xf>
    <xf numFmtId="0" fontId="25" fillId="4" borderId="6" xfId="0" applyNumberFormat="1" applyFont="1" applyFill="1" applyBorder="1" applyAlignment="1">
      <alignment horizontal="left" vertical="top"/>
    </xf>
    <xf numFmtId="49" fontId="3" fillId="4" borderId="23" xfId="0" applyNumberFormat="1" applyFont="1" applyFill="1" applyBorder="1" applyAlignment="1">
      <alignment vertical="top"/>
    </xf>
    <xf numFmtId="0" fontId="24" fillId="4" borderId="21" xfId="0" applyFont="1" applyFill="1" applyBorder="1" applyAlignment="1">
      <alignment horizontal="center" vertical="top"/>
    </xf>
    <xf numFmtId="0" fontId="24" fillId="4" borderId="21" xfId="0" applyFont="1" applyFill="1" applyBorder="1" applyAlignment="1">
      <alignment horizontal="center" vertical="center"/>
    </xf>
    <xf numFmtId="0" fontId="25" fillId="4" borderId="21" xfId="0" applyFont="1" applyFill="1" applyBorder="1" applyAlignment="1">
      <alignment horizontal="left" vertical="top"/>
    </xf>
    <xf numFmtId="0" fontId="24" fillId="0" borderId="21" xfId="0" applyFont="1" applyFill="1" applyBorder="1" applyAlignment="1">
      <alignment horizontal="center" vertical="top"/>
    </xf>
    <xf numFmtId="0" fontId="24" fillId="0" borderId="21" xfId="0" applyFont="1" applyFill="1" applyBorder="1" applyAlignment="1">
      <alignment horizontal="center" vertical="center"/>
    </xf>
    <xf numFmtId="0" fontId="25" fillId="0" borderId="21" xfId="0" applyFont="1" applyFill="1" applyBorder="1" applyAlignment="1">
      <alignment horizontal="left" vertical="top"/>
    </xf>
    <xf numFmtId="0" fontId="25" fillId="0" borderId="7" xfId="0" applyNumberFormat="1" applyFont="1" applyFill="1" applyBorder="1" applyAlignment="1">
      <alignment horizontal="left" vertical="top"/>
    </xf>
    <xf numFmtId="49" fontId="26" fillId="4" borderId="6" xfId="0" applyNumberFormat="1" applyFont="1" applyFill="1" applyBorder="1" applyAlignment="1">
      <alignment vertical="top"/>
    </xf>
    <xf numFmtId="1" fontId="10" fillId="0" borderId="7" xfId="0" applyNumberFormat="1" applyFont="1" applyFill="1" applyBorder="1" applyAlignment="1">
      <alignment vertical="top"/>
    </xf>
    <xf numFmtId="0" fontId="22" fillId="0" borderId="6" xfId="0" applyNumberFormat="1" applyFont="1" applyFill="1" applyBorder="1" applyAlignment="1">
      <alignment horizontal="center" vertical="center"/>
    </xf>
    <xf numFmtId="14" fontId="3" fillId="4" borderId="6" xfId="0" applyNumberFormat="1" applyFont="1" applyFill="1" applyBorder="1" applyAlignment="1">
      <alignment vertical="top"/>
    </xf>
    <xf numFmtId="0" fontId="2" fillId="4" borderId="21" xfId="0" applyFont="1" applyFill="1" applyBorder="1" applyAlignment="1">
      <alignment horizontal="center" vertical="top"/>
    </xf>
    <xf numFmtId="0" fontId="18" fillId="4" borderId="21" xfId="0" applyFont="1" applyFill="1" applyBorder="1" applyAlignment="1">
      <alignment horizontal="left" vertical="top"/>
    </xf>
    <xf numFmtId="0" fontId="7" fillId="0" borderId="7" xfId="0" applyNumberFormat="1" applyFont="1" applyFill="1" applyBorder="1" applyAlignment="1">
      <alignment horizontal="left" vertical="center"/>
    </xf>
    <xf numFmtId="14" fontId="1" fillId="4" borderId="9" xfId="0" applyNumberFormat="1" applyFont="1" applyFill="1" applyBorder="1" applyAlignment="1">
      <alignment vertical="top"/>
    </xf>
    <xf numFmtId="0" fontId="0" fillId="4" borderId="9" xfId="0" applyNumberForma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164" fontId="20" fillId="0" borderId="7" xfId="0" applyNumberFormat="1" applyFont="1" applyFill="1" applyBorder="1" applyAlignment="1">
      <alignment horizontal="center" vertical="top"/>
    </xf>
    <xf numFmtId="0" fontId="16" fillId="4" borderId="9" xfId="0" applyNumberFormat="1" applyFont="1" applyFill="1" applyBorder="1" applyAlignment="1">
      <alignment horizontal="center" vertical="top"/>
    </xf>
    <xf numFmtId="0" fontId="16" fillId="4" borderId="9" xfId="0" applyFont="1" applyFill="1" applyBorder="1" applyAlignment="1">
      <alignment horizontal="center" vertical="top" wrapText="1"/>
    </xf>
    <xf numFmtId="0" fontId="25" fillId="4" borderId="23" xfId="0" applyFont="1" applyFill="1" applyBorder="1" applyAlignment="1">
      <alignment horizontal="left" vertical="top"/>
    </xf>
    <xf numFmtId="14" fontId="3" fillId="0" borderId="6" xfId="0" applyNumberFormat="1" applyFont="1" applyFill="1" applyBorder="1" applyAlignment="1">
      <alignment vertical="top"/>
    </xf>
    <xf numFmtId="49" fontId="3" fillId="0" borderId="21" xfId="0" applyNumberFormat="1" applyFont="1" applyFill="1" applyBorder="1" applyAlignment="1">
      <alignment vertical="top"/>
    </xf>
    <xf numFmtId="0" fontId="2" fillId="0" borderId="21" xfId="0" applyFont="1" applyFill="1" applyBorder="1" applyAlignment="1">
      <alignment horizontal="center" vertical="top"/>
    </xf>
    <xf numFmtId="0" fontId="18" fillId="0" borderId="21" xfId="0" applyFont="1" applyFill="1" applyBorder="1" applyAlignment="1">
      <alignment horizontal="left" vertical="center"/>
    </xf>
    <xf numFmtId="0" fontId="28" fillId="0" borderId="6" xfId="0" applyNumberFormat="1" applyFont="1" applyFill="1" applyBorder="1" applyAlignment="1">
      <alignment vertical="top"/>
    </xf>
    <xf numFmtId="0" fontId="29" fillId="0" borderId="6" xfId="0" applyFont="1" applyFill="1" applyBorder="1">
      <alignment vertical="top" wrapText="1"/>
    </xf>
    <xf numFmtId="0" fontId="29" fillId="0" borderId="6" xfId="0" applyNumberFormat="1" applyFont="1" applyFill="1" applyBorder="1" applyAlignment="1">
      <alignment vertical="top"/>
    </xf>
    <xf numFmtId="1" fontId="29" fillId="0" borderId="6" xfId="0" applyNumberFormat="1" applyFont="1" applyFill="1" applyBorder="1" applyAlignment="1">
      <alignment vertical="top"/>
    </xf>
    <xf numFmtId="14" fontId="3" fillId="0" borderId="6" xfId="0" applyNumberFormat="1" applyFont="1" applyBorder="1" applyAlignment="1">
      <alignment vertical="top"/>
    </xf>
    <xf numFmtId="0" fontId="20" fillId="0" borderId="23" xfId="0" applyFont="1" applyBorder="1" applyAlignment="1">
      <alignment horizontal="center" vertical="top"/>
    </xf>
    <xf numFmtId="0" fontId="21" fillId="0" borderId="23" xfId="0" applyFont="1" applyBorder="1" applyAlignment="1">
      <alignment horizontal="left" vertical="center"/>
    </xf>
    <xf numFmtId="14" fontId="1" fillId="0" borderId="22" xfId="0" applyNumberFormat="1" applyFont="1" applyFill="1" applyBorder="1" applyAlignment="1">
      <alignment vertical="top"/>
    </xf>
    <xf numFmtId="14" fontId="3" fillId="5" borderId="6" xfId="0" applyNumberFormat="1" applyFont="1" applyFill="1" applyBorder="1">
      <alignment vertical="top" wrapText="1"/>
    </xf>
    <xf numFmtId="49" fontId="3" fillId="5" borderId="21" xfId="0" applyNumberFormat="1" applyFont="1" applyFill="1" applyBorder="1" applyAlignment="1">
      <alignment vertical="top"/>
    </xf>
    <xf numFmtId="0" fontId="2" fillId="5" borderId="21" xfId="0" applyFont="1" applyFill="1" applyBorder="1" applyAlignment="1">
      <alignment horizontal="center" vertical="top"/>
    </xf>
    <xf numFmtId="0" fontId="18" fillId="5" borderId="21" xfId="0" applyFont="1" applyFill="1" applyBorder="1" applyAlignment="1">
      <alignment horizontal="left" vertical="center"/>
    </xf>
    <xf numFmtId="14" fontId="3" fillId="0" borderId="7" xfId="0" applyNumberFormat="1" applyFont="1" applyFill="1" applyBorder="1" applyAlignment="1">
      <alignment vertical="top"/>
    </xf>
    <xf numFmtId="14" fontId="3" fillId="4" borderId="7" xfId="0" applyNumberFormat="1" applyFont="1" applyFill="1" applyBorder="1" applyAlignment="1">
      <alignment vertical="top"/>
    </xf>
    <xf numFmtId="164" fontId="20" fillId="4" borderId="6" xfId="0" applyNumberFormat="1" applyFont="1" applyFill="1" applyBorder="1" applyAlignment="1">
      <alignment horizontal="center" vertical="top"/>
    </xf>
    <xf numFmtId="0" fontId="20" fillId="0" borderId="6" xfId="0" applyNumberFormat="1" applyFont="1" applyFill="1" applyBorder="1" applyAlignment="1">
      <alignment horizontal="center" vertical="top"/>
    </xf>
    <xf numFmtId="0" fontId="20" fillId="4" borderId="6" xfId="0" applyNumberFormat="1" applyFont="1" applyFill="1" applyBorder="1" applyAlignment="1">
      <alignment horizontal="center" vertical="top"/>
    </xf>
    <xf numFmtId="0" fontId="20" fillId="4" borderId="6" xfId="0" applyNumberFormat="1" applyFont="1" applyFill="1" applyBorder="1" applyAlignment="1">
      <alignment horizontal="center" vertical="center"/>
    </xf>
    <xf numFmtId="0" fontId="21" fillId="4" borderId="6" xfId="0" applyNumberFormat="1" applyFont="1" applyFill="1" applyBorder="1" applyAlignment="1">
      <alignment horizontal="left" vertical="top"/>
    </xf>
    <xf numFmtId="0" fontId="3" fillId="0" borderId="7" xfId="0" applyFont="1" applyFill="1" applyBorder="1">
      <alignment vertical="top" wrapText="1"/>
    </xf>
    <xf numFmtId="0" fontId="20" fillId="0" borderId="7" xfId="0" applyNumberFormat="1" applyFont="1" applyFill="1" applyBorder="1" applyAlignment="1">
      <alignment horizontal="center" vertical="top"/>
    </xf>
    <xf numFmtId="0" fontId="21" fillId="0" borderId="7" xfId="0" applyNumberFormat="1" applyFont="1" applyFill="1" applyBorder="1" applyAlignment="1">
      <alignment horizontal="left" vertical="top"/>
    </xf>
    <xf numFmtId="49" fontId="3" fillId="0" borderId="23" xfId="0" applyNumberFormat="1" applyFont="1" applyFill="1" applyBorder="1" applyAlignment="1">
      <alignment vertical="top"/>
    </xf>
    <xf numFmtId="0" fontId="25" fillId="0" borderId="23" xfId="0" applyFont="1" applyFill="1" applyBorder="1" applyAlignment="1">
      <alignment horizontal="left" vertical="top"/>
    </xf>
    <xf numFmtId="0" fontId="24" fillId="4" borderId="28" xfId="0" applyFont="1" applyFill="1" applyBorder="1" applyAlignment="1">
      <alignment horizontal="center" vertical="top"/>
    </xf>
    <xf numFmtId="0" fontId="24" fillId="4" borderId="28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top"/>
    </xf>
    <xf numFmtId="164" fontId="24" fillId="0" borderId="9" xfId="0" applyNumberFormat="1" applyFont="1" applyFill="1" applyBorder="1" applyAlignment="1">
      <alignment horizontal="center" vertical="top"/>
    </xf>
    <xf numFmtId="0" fontId="24" fillId="0" borderId="28" xfId="0" applyFont="1" applyFill="1" applyBorder="1" applyAlignment="1">
      <alignment horizontal="center" vertical="center"/>
    </xf>
    <xf numFmtId="0" fontId="25" fillId="0" borderId="28" xfId="0" applyFont="1" applyFill="1" applyBorder="1" applyAlignment="1">
      <alignment horizontal="left" vertical="top"/>
    </xf>
    <xf numFmtId="164" fontId="22" fillId="0" borderId="6" xfId="0" applyNumberFormat="1" applyFont="1" applyFill="1" applyBorder="1" applyAlignment="1">
      <alignment horizontal="center" vertical="top"/>
    </xf>
    <xf numFmtId="0" fontId="20" fillId="0" borderId="6" xfId="0" applyNumberFormat="1" applyFont="1" applyFill="1" applyBorder="1" applyAlignment="1">
      <alignment horizontal="center" vertical="center"/>
    </xf>
    <xf numFmtId="14" fontId="30" fillId="0" borderId="7" xfId="0" applyNumberFormat="1" applyFont="1" applyFill="1" applyBorder="1" applyAlignment="1">
      <alignment vertical="top"/>
    </xf>
    <xf numFmtId="49" fontId="30" fillId="0" borderId="7" xfId="0" applyNumberFormat="1" applyFont="1" applyFill="1" applyBorder="1" applyAlignment="1">
      <alignment vertical="top"/>
    </xf>
    <xf numFmtId="14" fontId="26" fillId="0" borderId="7" xfId="0" applyNumberFormat="1" applyFont="1" applyFill="1" applyBorder="1" applyAlignment="1">
      <alignment vertical="top"/>
    </xf>
    <xf numFmtId="0" fontId="20" fillId="0" borderId="7" xfId="0" applyNumberFormat="1" applyFont="1" applyFill="1" applyBorder="1" applyAlignment="1">
      <alignment horizontal="center" vertical="center"/>
    </xf>
    <xf numFmtId="14" fontId="26" fillId="0" borderId="6" xfId="0" applyNumberFormat="1" applyFont="1" applyFill="1" applyBorder="1">
      <alignment vertical="top" wrapText="1"/>
    </xf>
    <xf numFmtId="0" fontId="26" fillId="0" borderId="6" xfId="0" applyFont="1" applyFill="1" applyBorder="1">
      <alignment vertical="top" wrapText="1"/>
    </xf>
    <xf numFmtId="0" fontId="20" fillId="0" borderId="6" xfId="0" applyFont="1" applyFill="1" applyBorder="1" applyAlignment="1">
      <alignment horizontal="center" vertical="center" wrapText="1"/>
    </xf>
    <xf numFmtId="0" fontId="21" fillId="0" borderId="6" xfId="0" applyNumberFormat="1" applyFont="1" applyFill="1" applyBorder="1" applyAlignment="1">
      <alignment horizontal="left" vertical="center"/>
    </xf>
    <xf numFmtId="14" fontId="26" fillId="0" borderId="6" xfId="0" applyNumberFormat="1" applyFont="1" applyFill="1" applyBorder="1" applyAlignment="1">
      <alignment vertical="top"/>
    </xf>
    <xf numFmtId="0" fontId="20" fillId="0" borderId="23" xfId="0" applyFont="1" applyFill="1" applyBorder="1" applyAlignment="1">
      <alignment horizontal="center" vertical="top"/>
    </xf>
    <xf numFmtId="164" fontId="20" fillId="0" borderId="23" xfId="0" applyNumberFormat="1" applyFont="1" applyFill="1" applyBorder="1" applyAlignment="1">
      <alignment horizontal="center" vertical="top"/>
    </xf>
    <xf numFmtId="0" fontId="21" fillId="0" borderId="23" xfId="0" applyFont="1" applyFill="1" applyBorder="1" applyAlignment="1">
      <alignment horizontal="left" vertical="center"/>
    </xf>
    <xf numFmtId="0" fontId="20" fillId="0" borderId="6" xfId="0" applyFont="1" applyFill="1" applyBorder="1" applyAlignment="1">
      <alignment horizontal="center" vertical="top" wrapText="1"/>
    </xf>
    <xf numFmtId="14" fontId="26" fillId="0" borderId="9" xfId="0" applyNumberFormat="1" applyFont="1" applyFill="1" applyBorder="1">
      <alignment vertical="top" wrapText="1"/>
    </xf>
    <xf numFmtId="0" fontId="26" fillId="0" borderId="9" xfId="0" applyFont="1" applyFill="1" applyBorder="1">
      <alignment vertical="top" wrapText="1"/>
    </xf>
    <xf numFmtId="0" fontId="20" fillId="0" borderId="9" xfId="0" applyNumberFormat="1" applyFont="1" applyFill="1" applyBorder="1" applyAlignment="1">
      <alignment horizontal="center" vertical="top"/>
    </xf>
    <xf numFmtId="164" fontId="20" fillId="0" borderId="9" xfId="0" applyNumberFormat="1" applyFont="1" applyFill="1" applyBorder="1" applyAlignment="1">
      <alignment horizontal="center" vertical="top"/>
    </xf>
    <xf numFmtId="0" fontId="20" fillId="0" borderId="9" xfId="0" applyFont="1" applyFill="1" applyBorder="1" applyAlignment="1">
      <alignment horizontal="center" vertical="center" wrapText="1"/>
    </xf>
    <xf numFmtId="0" fontId="21" fillId="0" borderId="9" xfId="0" applyNumberFormat="1" applyFont="1" applyFill="1" applyBorder="1" applyAlignment="1">
      <alignment horizontal="left" vertical="center"/>
    </xf>
    <xf numFmtId="0" fontId="16" fillId="0" borderId="6" xfId="0" applyNumberFormat="1" applyFont="1" applyFill="1" applyBorder="1" applyAlignment="1">
      <alignment vertical="top"/>
    </xf>
    <xf numFmtId="0" fontId="24" fillId="0" borderId="7" xfId="0" applyNumberFormat="1" applyFont="1" applyFill="1" applyBorder="1" applyAlignment="1">
      <alignment horizontal="center" vertical="top"/>
    </xf>
    <xf numFmtId="164" fontId="24" fillId="0" borderId="7" xfId="0" applyNumberFormat="1" applyFont="1" applyFill="1" applyBorder="1" applyAlignment="1">
      <alignment horizontal="center" vertical="top"/>
    </xf>
    <xf numFmtId="0" fontId="24" fillId="0" borderId="7" xfId="0" applyNumberFormat="1" applyFont="1" applyFill="1" applyBorder="1" applyAlignment="1">
      <alignment horizontal="center" vertical="center"/>
    </xf>
    <xf numFmtId="164" fontId="24" fillId="4" borderId="9" xfId="0" applyNumberFormat="1" applyFont="1" applyFill="1" applyBorder="1" applyAlignment="1">
      <alignment horizontal="center" vertical="top"/>
    </xf>
    <xf numFmtId="14" fontId="26" fillId="4" borderId="7" xfId="0" applyNumberFormat="1" applyFont="1" applyFill="1" applyBorder="1" applyAlignment="1">
      <alignment vertical="top"/>
    </xf>
    <xf numFmtId="0" fontId="20" fillId="4" borderId="7" xfId="0" applyNumberFormat="1" applyFont="1" applyFill="1" applyBorder="1" applyAlignment="1">
      <alignment horizontal="center" vertical="top"/>
    </xf>
    <xf numFmtId="0" fontId="20" fillId="4" borderId="7" xfId="0" applyNumberFormat="1" applyFont="1" applyFill="1" applyBorder="1" applyAlignment="1">
      <alignment horizontal="center" vertical="center"/>
    </xf>
    <xf numFmtId="0" fontId="21" fillId="4" borderId="7" xfId="0" applyNumberFormat="1" applyFont="1" applyFill="1" applyBorder="1" applyAlignment="1">
      <alignment horizontal="left" vertical="top"/>
    </xf>
    <xf numFmtId="164" fontId="13" fillId="0" borderId="25" xfId="0" applyNumberFormat="1" applyFont="1" applyFill="1" applyBorder="1" applyAlignment="1">
      <alignment vertical="top"/>
    </xf>
    <xf numFmtId="1" fontId="14" fillId="3" borderId="0" xfId="0" applyNumberFormat="1" applyFont="1" applyFill="1" applyAlignment="1">
      <alignment horizontal="center" vertical="top" wrapText="1"/>
    </xf>
    <xf numFmtId="0" fontId="10" fillId="0" borderId="29" xfId="0" applyNumberFormat="1" applyFont="1" applyFill="1" applyBorder="1" applyAlignment="1">
      <alignment vertical="top"/>
    </xf>
    <xf numFmtId="0" fontId="1" fillId="0" borderId="26" xfId="0" applyFont="1" applyFill="1" applyBorder="1">
      <alignment vertical="top" wrapText="1"/>
    </xf>
    <xf numFmtId="0" fontId="11" fillId="0" borderId="26" xfId="0" applyFont="1" applyFill="1" applyBorder="1">
      <alignment vertical="top" wrapText="1"/>
    </xf>
    <xf numFmtId="0" fontId="16" fillId="4" borderId="21" xfId="0" applyFont="1" applyFill="1" applyBorder="1" applyAlignment="1">
      <alignment horizontal="center" vertical="top"/>
    </xf>
    <xf numFmtId="0" fontId="16" fillId="4" borderId="21" xfId="0" applyFont="1" applyFill="1" applyBorder="1" applyAlignment="1">
      <alignment horizontal="center" vertical="top" wrapText="1"/>
    </xf>
    <xf numFmtId="0" fontId="19" fillId="4" borderId="21" xfId="0" applyFont="1" applyFill="1" applyBorder="1" applyAlignment="1">
      <alignment horizontal="left" vertical="top"/>
    </xf>
    <xf numFmtId="1" fontId="10" fillId="0" borderId="26" xfId="0" applyNumberFormat="1" applyFont="1" applyFill="1" applyBorder="1" applyAlignment="1">
      <alignment vertical="top"/>
    </xf>
    <xf numFmtId="0" fontId="1" fillId="0" borderId="30" xfId="0" applyNumberFormat="1" applyFont="1" applyFill="1" applyBorder="1" applyAlignment="1">
      <alignment vertical="top"/>
    </xf>
    <xf numFmtId="0" fontId="10" fillId="0" borderId="30" xfId="0" applyNumberFormat="1" applyFont="1" applyFill="1" applyBorder="1" applyAlignment="1">
      <alignment vertical="top"/>
    </xf>
    <xf numFmtId="0" fontId="11" fillId="0" borderId="30" xfId="0" applyFont="1" applyFill="1" applyBorder="1">
      <alignment vertical="top" wrapText="1"/>
    </xf>
    <xf numFmtId="0" fontId="0" fillId="0" borderId="30" xfId="0" applyNumberFormat="1" applyFill="1" applyBorder="1" applyAlignment="1">
      <alignment vertical="top"/>
    </xf>
    <xf numFmtId="49" fontId="3" fillId="4" borderId="28" xfId="0" applyNumberFormat="1" applyFont="1" applyFill="1" applyBorder="1" applyAlignment="1">
      <alignment vertical="top"/>
    </xf>
    <xf numFmtId="0" fontId="25" fillId="4" borderId="28" xfId="0" applyFont="1" applyFill="1" applyBorder="1" applyAlignment="1">
      <alignment horizontal="left" vertical="top"/>
    </xf>
    <xf numFmtId="0" fontId="10" fillId="0" borderId="31" xfId="0" applyNumberFormat="1" applyFont="1" applyFill="1" applyBorder="1" applyAlignment="1">
      <alignment vertical="top"/>
    </xf>
    <xf numFmtId="0" fontId="10" fillId="0" borderId="32" xfId="0" applyNumberFormat="1" applyFont="1" applyFill="1" applyBorder="1" applyAlignment="1">
      <alignment vertical="top"/>
    </xf>
    <xf numFmtId="0" fontId="0" fillId="0" borderId="21" xfId="0" applyNumberFormat="1" applyFill="1" applyBorder="1" applyAlignment="1">
      <alignment vertical="top"/>
    </xf>
    <xf numFmtId="0" fontId="11" fillId="0" borderId="21" xfId="0" applyFont="1" applyFill="1" applyBorder="1">
      <alignment vertical="top" wrapText="1"/>
    </xf>
    <xf numFmtId="164" fontId="10" fillId="0" borderId="33" xfId="0" applyNumberFormat="1" applyFont="1" applyFill="1" applyBorder="1" applyAlignment="1">
      <alignment vertical="top"/>
    </xf>
    <xf numFmtId="0" fontId="30" fillId="0" borderId="6" xfId="0" applyNumberFormat="1" applyFont="1" applyFill="1" applyBorder="1" applyAlignment="1">
      <alignment vertical="top"/>
    </xf>
    <xf numFmtId="0" fontId="20" fillId="0" borderId="9" xfId="0" applyNumberFormat="1" applyFont="1" applyFill="1" applyBorder="1" applyAlignment="1">
      <alignment horizontal="center" vertical="center"/>
    </xf>
    <xf numFmtId="0" fontId="21" fillId="0" borderId="9" xfId="0" applyNumberFormat="1" applyFont="1" applyFill="1" applyBorder="1" applyAlignment="1">
      <alignment horizontal="left" vertical="top"/>
    </xf>
    <xf numFmtId="164" fontId="0" fillId="0" borderId="34" xfId="0" applyNumberFormat="1" applyFill="1" applyBorder="1" applyAlignment="1">
      <alignment vertical="top"/>
    </xf>
    <xf numFmtId="0" fontId="11" fillId="0" borderId="7" xfId="0" applyFont="1" applyFill="1" applyBorder="1">
      <alignment vertical="top" wrapText="1"/>
    </xf>
    <xf numFmtId="49" fontId="27" fillId="4" borderId="7" xfId="0" applyNumberFormat="1" applyFont="1" applyFill="1" applyBorder="1" applyAlignment="1">
      <alignment vertical="top"/>
    </xf>
    <xf numFmtId="0" fontId="17" fillId="0" borderId="6" xfId="0" applyNumberFormat="1" applyFont="1" applyFill="1" applyBorder="1" applyAlignment="1">
      <alignment horizontal="left" vertical="center"/>
    </xf>
    <xf numFmtId="14" fontId="3" fillId="0" borderId="9" xfId="0" applyNumberFormat="1" applyFont="1" applyFill="1" applyBorder="1" applyAlignment="1">
      <alignment vertical="top"/>
    </xf>
    <xf numFmtId="49" fontId="3" fillId="0" borderId="28" xfId="0" applyNumberFormat="1" applyFont="1" applyFill="1" applyBorder="1" applyAlignment="1">
      <alignment vertical="top"/>
    </xf>
    <xf numFmtId="0" fontId="2" fillId="0" borderId="28" xfId="0" applyFont="1" applyFill="1" applyBorder="1" applyAlignment="1">
      <alignment horizontal="center" vertical="top"/>
    </xf>
    <xf numFmtId="0" fontId="18" fillId="0" borderId="28" xfId="0" applyFont="1" applyFill="1" applyBorder="1" applyAlignment="1">
      <alignment horizontal="left" vertical="center"/>
    </xf>
    <xf numFmtId="0" fontId="2" fillId="0" borderId="21" xfId="0" applyFont="1" applyFill="1" applyBorder="1" applyAlignment="1">
      <alignment horizontal="center" vertical="center"/>
    </xf>
    <xf numFmtId="0" fontId="18" fillId="0" borderId="21" xfId="0" applyFont="1" applyFill="1" applyBorder="1" applyAlignment="1">
      <alignment horizontal="left" vertical="top"/>
    </xf>
    <xf numFmtId="49" fontId="3" fillId="4" borderId="21" xfId="0" applyNumberFormat="1" applyFont="1" applyFill="1" applyBorder="1" applyAlignment="1">
      <alignment vertical="top"/>
    </xf>
    <xf numFmtId="0" fontId="2" fillId="4" borderId="7" xfId="0" applyFont="1" applyFill="1" applyBorder="1" applyAlignment="1">
      <alignment horizontal="center" vertical="center" wrapText="1"/>
    </xf>
    <xf numFmtId="0" fontId="31" fillId="0" borderId="6" xfId="0" applyNumberFormat="1" applyFont="1" applyFill="1" applyBorder="1" applyAlignment="1">
      <alignment vertical="top"/>
    </xf>
    <xf numFmtId="164" fontId="31" fillId="0" borderId="15" xfId="0" applyNumberFormat="1" applyFont="1" applyFill="1" applyBorder="1" applyAlignment="1">
      <alignment vertical="top"/>
    </xf>
    <xf numFmtId="0" fontId="20" fillId="0" borderId="0" xfId="0" applyNumberFormat="1" applyFont="1" applyAlignment="1">
      <alignment vertical="top"/>
    </xf>
    <xf numFmtId="0" fontId="20" fillId="0" borderId="0" xfId="0" applyNumberFormat="1" applyFont="1" applyFill="1" applyAlignment="1">
      <alignment vertical="top"/>
    </xf>
    <xf numFmtId="0" fontId="2" fillId="4" borderId="21" xfId="0" applyFont="1" applyFill="1" applyBorder="1" applyAlignment="1">
      <alignment horizontal="center" vertical="center"/>
    </xf>
    <xf numFmtId="0" fontId="26" fillId="0" borderId="7" xfId="0" applyFont="1" applyFill="1" applyBorder="1">
      <alignment vertical="top" wrapText="1"/>
    </xf>
    <xf numFmtId="0" fontId="21" fillId="0" borderId="7" xfId="0" applyNumberFormat="1" applyFont="1" applyFill="1" applyBorder="1" applyAlignment="1">
      <alignment horizontal="left" vertical="center"/>
    </xf>
    <xf numFmtId="1" fontId="14" fillId="3" borderId="35" xfId="0" applyNumberFormat="1" applyFont="1" applyFill="1" applyBorder="1" applyAlignment="1">
      <alignment horizontal="center" vertical="top"/>
    </xf>
    <xf numFmtId="14" fontId="30" fillId="0" borderId="6" xfId="0" applyNumberFormat="1" applyFont="1" applyFill="1" applyBorder="1" applyAlignment="1">
      <alignment vertical="top"/>
    </xf>
    <xf numFmtId="14" fontId="26" fillId="4" borderId="6" xfId="0" applyNumberFormat="1" applyFont="1" applyFill="1" applyBorder="1" applyAlignment="1">
      <alignment vertical="top"/>
    </xf>
    <xf numFmtId="14" fontId="3" fillId="4" borderId="9" xfId="0" applyNumberFormat="1" applyFont="1" applyFill="1" applyBorder="1" applyAlignment="1">
      <alignment vertical="top"/>
    </xf>
    <xf numFmtId="14" fontId="0" fillId="0" borderId="27" xfId="0" applyNumberFormat="1" applyBorder="1" applyAlignment="1">
      <alignment vertical="top"/>
    </xf>
    <xf numFmtId="0" fontId="4" fillId="0" borderId="27" xfId="0" applyFont="1" applyBorder="1">
      <alignment vertical="top" wrapText="1"/>
    </xf>
    <xf numFmtId="0" fontId="3" fillId="0" borderId="27" xfId="0" applyFont="1" applyBorder="1">
      <alignment vertical="top" wrapText="1"/>
    </xf>
    <xf numFmtId="0" fontId="0" fillId="0" borderId="27" xfId="0" applyNumberFormat="1" applyBorder="1" applyAlignment="1">
      <alignment vertical="top"/>
    </xf>
    <xf numFmtId="0" fontId="21" fillId="4" borderId="7" xfId="0" applyNumberFormat="1" applyFont="1" applyFill="1" applyBorder="1" applyAlignment="1">
      <alignment horizontal="left" vertical="center"/>
    </xf>
    <xf numFmtId="0" fontId="24" fillId="0" borderId="9" xfId="0" applyFont="1" applyFill="1" applyBorder="1" applyAlignment="1">
      <alignment horizontal="center" vertical="top"/>
    </xf>
    <xf numFmtId="14" fontId="3" fillId="0" borderId="9" xfId="0" applyNumberFormat="1" applyFont="1" applyBorder="1" applyAlignment="1">
      <alignment vertical="top"/>
    </xf>
    <xf numFmtId="0" fontId="24" fillId="0" borderId="9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center"/>
    </xf>
    <xf numFmtId="0" fontId="25" fillId="0" borderId="9" xfId="0" applyNumberFormat="1" applyFont="1" applyFill="1" applyBorder="1" applyAlignment="1">
      <alignment horizontal="left" vertical="top"/>
    </xf>
    <xf numFmtId="0" fontId="20" fillId="4" borderId="23" xfId="0" applyFont="1" applyFill="1" applyBorder="1" applyAlignment="1">
      <alignment horizontal="center" vertical="top"/>
    </xf>
    <xf numFmtId="0" fontId="21" fillId="4" borderId="23" xfId="0" applyFont="1" applyFill="1" applyBorder="1" applyAlignment="1">
      <alignment horizontal="left" vertical="center"/>
    </xf>
    <xf numFmtId="164" fontId="10" fillId="0" borderId="7" xfId="0" applyNumberFormat="1" applyFont="1" applyFill="1" applyBorder="1" applyAlignment="1">
      <alignment vertical="top"/>
    </xf>
    <xf numFmtId="164" fontId="10" fillId="0" borderId="36" xfId="0" applyNumberFormat="1" applyFont="1" applyFill="1" applyBorder="1" applyAlignment="1">
      <alignment vertical="top"/>
    </xf>
    <xf numFmtId="0" fontId="20" fillId="0" borderId="21" xfId="0" applyFont="1" applyFill="1" applyBorder="1" applyAlignment="1">
      <alignment horizontal="center" vertical="top"/>
    </xf>
    <xf numFmtId="0" fontId="21" fillId="0" borderId="21" xfId="0" applyFont="1" applyFill="1" applyBorder="1" applyAlignment="1">
      <alignment horizontal="left" vertical="top"/>
    </xf>
    <xf numFmtId="0" fontId="2" fillId="0" borderId="6" xfId="0" applyFont="1" applyFill="1" applyBorder="1">
      <alignment vertical="top" wrapText="1"/>
    </xf>
    <xf numFmtId="14" fontId="3" fillId="5" borderId="6" xfId="0" applyNumberFormat="1" applyFont="1" applyFill="1" applyBorder="1" applyAlignment="1">
      <alignment vertical="top"/>
    </xf>
    <xf numFmtId="0" fontId="2" fillId="5" borderId="21" xfId="0" applyFont="1" applyFill="1" applyBorder="1" applyAlignment="1">
      <alignment horizontal="center" vertical="center"/>
    </xf>
    <xf numFmtId="0" fontId="25" fillId="4" borderId="6" xfId="0" applyNumberFormat="1" applyFont="1" applyFill="1" applyBorder="1" applyAlignment="1">
      <alignment horizontal="left" vertical="center"/>
    </xf>
    <xf numFmtId="0" fontId="2" fillId="4" borderId="23" xfId="0" applyFont="1" applyFill="1" applyBorder="1" applyAlignment="1">
      <alignment horizontal="center" vertical="top"/>
    </xf>
    <xf numFmtId="0" fontId="2" fillId="5" borderId="23" xfId="0" applyFont="1" applyFill="1" applyBorder="1" applyAlignment="1">
      <alignment horizontal="center" vertical="top"/>
    </xf>
    <xf numFmtId="0" fontId="18" fillId="5" borderId="21" xfId="0" applyFont="1" applyFill="1" applyBorder="1" applyAlignment="1">
      <alignment horizontal="left" vertical="top"/>
    </xf>
    <xf numFmtId="0" fontId="2" fillId="0" borderId="23" xfId="0" applyFont="1" applyFill="1" applyBorder="1" applyAlignment="1">
      <alignment horizontal="center" vertical="top"/>
    </xf>
    <xf numFmtId="0" fontId="24" fillId="5" borderId="21" xfId="0" applyFont="1" applyFill="1" applyBorder="1" applyAlignment="1">
      <alignment horizontal="center" vertical="top"/>
    </xf>
    <xf numFmtId="0" fontId="24" fillId="5" borderId="21" xfId="0" applyFont="1" applyFill="1" applyBorder="1" applyAlignment="1">
      <alignment horizontal="center" vertical="center"/>
    </xf>
    <xf numFmtId="0" fontId="25" fillId="5" borderId="21" xfId="0" applyFont="1" applyFill="1" applyBorder="1" applyAlignment="1">
      <alignment horizontal="left" vertical="top"/>
    </xf>
    <xf numFmtId="0" fontId="16" fillId="0" borderId="6" xfId="0" applyNumberFormat="1" applyFont="1" applyFill="1" applyBorder="1" applyAlignment="1">
      <alignment horizontal="center" vertical="center"/>
    </xf>
    <xf numFmtId="0" fontId="16" fillId="0" borderId="21" xfId="0" applyFont="1" applyFill="1" applyBorder="1" applyAlignment="1">
      <alignment horizontal="center" vertical="top"/>
    </xf>
    <xf numFmtId="0" fontId="16" fillId="0" borderId="21" xfId="0" applyFont="1" applyFill="1" applyBorder="1" applyAlignment="1">
      <alignment horizontal="center" vertical="top" wrapText="1"/>
    </xf>
    <xf numFmtId="0" fontId="19" fillId="0" borderId="21" xfId="0" applyFont="1" applyFill="1" applyBorder="1" applyAlignment="1">
      <alignment horizontal="left" vertical="top"/>
    </xf>
    <xf numFmtId="14" fontId="3" fillId="0" borderId="37" xfId="0" applyNumberFormat="1" applyFont="1" applyFill="1" applyBorder="1" applyAlignment="1">
      <alignment vertical="top"/>
    </xf>
    <xf numFmtId="14" fontId="1" fillId="0" borderId="37" xfId="0" applyNumberFormat="1" applyFont="1" applyFill="1" applyBorder="1" applyAlignment="1">
      <alignment vertical="top"/>
    </xf>
    <xf numFmtId="49" fontId="3" fillId="0" borderId="21" xfId="0" applyNumberFormat="1" applyFont="1" applyBorder="1" applyAlignment="1">
      <alignment vertical="top"/>
    </xf>
    <xf numFmtId="164" fontId="2" fillId="0" borderId="21" xfId="0" applyNumberFormat="1" applyFont="1" applyBorder="1" applyAlignment="1">
      <alignment horizontal="center" vertical="top"/>
    </xf>
    <xf numFmtId="0" fontId="18" fillId="0" borderId="21" xfId="0" applyFont="1" applyBorder="1" applyAlignment="1">
      <alignment horizontal="left" vertical="center"/>
    </xf>
    <xf numFmtId="0" fontId="2" fillId="4" borderId="23" xfId="0" applyFont="1" applyFill="1" applyBorder="1" applyAlignment="1">
      <alignment horizontal="center" vertical="center"/>
    </xf>
    <xf numFmtId="0" fontId="18" fillId="4" borderId="23" xfId="0" applyFont="1" applyFill="1" applyBorder="1" applyAlignment="1">
      <alignment horizontal="left" vertical="top"/>
    </xf>
    <xf numFmtId="49" fontId="26" fillId="4" borderId="9" xfId="0" applyNumberFormat="1" applyFont="1" applyFill="1" applyBorder="1" applyAlignment="1">
      <alignment vertical="top"/>
    </xf>
    <xf numFmtId="0" fontId="21" fillId="4" borderId="6" xfId="0" applyNumberFormat="1" applyFont="1" applyFill="1" applyBorder="1" applyAlignment="1">
      <alignment horizontal="left" vertical="center"/>
    </xf>
    <xf numFmtId="0" fontId="18" fillId="4" borderId="21" xfId="0" applyFont="1" applyFill="1" applyBorder="1" applyAlignment="1">
      <alignment horizontal="left" vertical="center"/>
    </xf>
    <xf numFmtId="14" fontId="1" fillId="4" borderId="8" xfId="0" applyNumberFormat="1" applyFont="1" applyFill="1" applyBorder="1" applyAlignment="1">
      <alignment vertical="top"/>
    </xf>
    <xf numFmtId="49" fontId="1" fillId="4" borderId="8" xfId="0" applyNumberFormat="1" applyFont="1" applyFill="1" applyBorder="1" applyAlignment="1">
      <alignment vertical="top"/>
    </xf>
    <xf numFmtId="0" fontId="0" fillId="4" borderId="8" xfId="0" applyNumberFormat="1" applyFill="1" applyBorder="1" applyAlignment="1">
      <alignment horizontal="center" vertical="top"/>
    </xf>
    <xf numFmtId="164" fontId="0" fillId="4" borderId="8" xfId="0" applyNumberFormat="1" applyFill="1" applyBorder="1" applyAlignment="1">
      <alignment horizontal="center" vertical="top"/>
    </xf>
    <xf numFmtId="0" fontId="0" fillId="4" borderId="8" xfId="0" applyNumberFormat="1" applyFill="1" applyBorder="1" applyAlignment="1">
      <alignment horizontal="center" vertical="center"/>
    </xf>
    <xf numFmtId="0" fontId="7" fillId="4" borderId="8" xfId="0" applyNumberFormat="1" applyFont="1" applyFill="1" applyBorder="1" applyAlignment="1">
      <alignment horizontal="left" vertical="top"/>
    </xf>
    <xf numFmtId="14" fontId="1" fillId="4" borderId="37" xfId="0" applyNumberFormat="1" applyFont="1" applyFill="1" applyBorder="1" applyAlignment="1">
      <alignment vertical="top"/>
    </xf>
    <xf numFmtId="164" fontId="10" fillId="0" borderId="38" xfId="0" applyNumberFormat="1" applyFont="1" applyFill="1" applyBorder="1" applyAlignment="1">
      <alignment vertical="top"/>
    </xf>
    <xf numFmtId="164" fontId="22" fillId="0" borderId="16" xfId="0" applyNumberFormat="1" applyFont="1" applyFill="1" applyBorder="1" applyAlignment="1">
      <alignment vertical="top"/>
    </xf>
    <xf numFmtId="164" fontId="13" fillId="0" borderId="24" xfId="0" applyNumberFormat="1" applyFont="1" applyFill="1" applyBorder="1" applyAlignment="1">
      <alignment vertical="top"/>
    </xf>
    <xf numFmtId="14" fontId="3" fillId="0" borderId="39" xfId="0" applyNumberFormat="1" applyFont="1" applyFill="1" applyBorder="1" applyAlignment="1">
      <alignment vertical="top"/>
    </xf>
    <xf numFmtId="0" fontId="24" fillId="0" borderId="23" xfId="0" applyFont="1" applyFill="1" applyBorder="1" applyAlignment="1">
      <alignment horizontal="center" vertical="center"/>
    </xf>
    <xf numFmtId="0" fontId="3" fillId="4" borderId="7" xfId="0" applyFont="1" applyFill="1" applyBorder="1">
      <alignment vertical="top" wrapText="1"/>
    </xf>
    <xf numFmtId="49" fontId="26" fillId="0" borderId="9" xfId="0" applyNumberFormat="1" applyFont="1" applyFill="1" applyBorder="1" applyAlignment="1">
      <alignment vertical="top"/>
    </xf>
    <xf numFmtId="0" fontId="2" fillId="0" borderId="28" xfId="0" applyFont="1" applyFill="1" applyBorder="1" applyAlignment="1">
      <alignment horizontal="center" vertical="center"/>
    </xf>
    <xf numFmtId="0" fontId="18" fillId="0" borderId="28" xfId="0" applyFont="1" applyFill="1" applyBorder="1" applyAlignment="1">
      <alignment horizontal="left" vertical="top"/>
    </xf>
    <xf numFmtId="0" fontId="25" fillId="0" borderId="6" xfId="0" applyNumberFormat="1" applyFont="1" applyFill="1" applyBorder="1" applyAlignment="1">
      <alignment horizontal="left" vertical="center"/>
    </xf>
    <xf numFmtId="14" fontId="3" fillId="5" borderId="7" xfId="0" applyNumberFormat="1" applyFont="1" applyFill="1" applyBorder="1" applyAlignment="1">
      <alignment vertical="top"/>
    </xf>
    <xf numFmtId="14" fontId="3" fillId="4" borderId="40" xfId="0" applyNumberFormat="1" applyFont="1" applyFill="1" applyBorder="1" applyAlignment="1">
      <alignment vertical="top"/>
    </xf>
    <xf numFmtId="0" fontId="24" fillId="4" borderId="23" xfId="0" applyFont="1" applyFill="1" applyBorder="1" applyAlignment="1">
      <alignment horizontal="center" vertical="top"/>
    </xf>
    <xf numFmtId="164" fontId="24" fillId="4" borderId="7" xfId="0" applyNumberFormat="1" applyFont="1" applyFill="1" applyBorder="1" applyAlignment="1">
      <alignment horizontal="center" vertical="top"/>
    </xf>
    <xf numFmtId="0" fontId="24" fillId="4" borderId="23" xfId="0" applyFont="1" applyFill="1" applyBorder="1" applyAlignment="1">
      <alignment horizontal="center" vertical="center"/>
    </xf>
    <xf numFmtId="14" fontId="30" fillId="4" borderId="6" xfId="0" applyNumberFormat="1" applyFont="1" applyFill="1" applyBorder="1" applyAlignment="1">
      <alignment vertical="top"/>
    </xf>
    <xf numFmtId="49" fontId="30" fillId="4" borderId="7" xfId="0" applyNumberFormat="1" applyFont="1" applyFill="1" applyBorder="1" applyAlignment="1">
      <alignment vertical="top"/>
    </xf>
    <xf numFmtId="0" fontId="22" fillId="4" borderId="6" xfId="0" applyNumberFormat="1" applyFont="1" applyFill="1" applyBorder="1" applyAlignment="1">
      <alignment horizontal="center" vertical="center"/>
    </xf>
    <xf numFmtId="0" fontId="23" fillId="4" borderId="6" xfId="0" applyNumberFormat="1" applyFont="1" applyFill="1" applyBorder="1" applyAlignment="1">
      <alignment horizontal="left" vertical="center"/>
    </xf>
    <xf numFmtId="49" fontId="30" fillId="4" borderId="6" xfId="0" applyNumberFormat="1" applyFont="1" applyFill="1" applyBorder="1" applyAlignment="1">
      <alignment vertical="top"/>
    </xf>
    <xf numFmtId="0" fontId="3" fillId="0" borderId="21" xfId="0" applyFont="1" applyFill="1" applyBorder="1">
      <alignment vertical="top" wrapText="1"/>
    </xf>
    <xf numFmtId="0" fontId="2" fillId="0" borderId="21" xfId="0" applyFont="1" applyFill="1" applyBorder="1" applyAlignment="1">
      <alignment horizontal="center" vertical="top" wrapText="1"/>
    </xf>
    <xf numFmtId="0" fontId="20" fillId="0" borderId="21" xfId="0" applyFont="1" applyFill="1" applyBorder="1" applyAlignment="1">
      <alignment horizontal="center" vertical="center"/>
    </xf>
    <xf numFmtId="0" fontId="32" fillId="0" borderId="6" xfId="0" applyNumberFormat="1" applyFont="1" applyFill="1" applyBorder="1" applyAlignment="1">
      <alignment horizontal="center" vertical="top"/>
    </xf>
    <xf numFmtId="0" fontId="19" fillId="0" borderId="6" xfId="0" applyNumberFormat="1" applyFont="1" applyFill="1" applyBorder="1" applyAlignment="1">
      <alignment horizontal="left" vertical="center"/>
    </xf>
    <xf numFmtId="164" fontId="17" fillId="0" borderId="16" xfId="0" applyNumberFormat="1" applyFont="1" applyFill="1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5E88B1"/>
      <rgbColor rgb="FFEEF3F4"/>
      <rgbColor rgb="FF0000FF"/>
      <rgbColor rgb="FFBDC0BF"/>
      <rgbColor rgb="FFA5A5A5"/>
      <rgbColor rgb="FF3F3F3F"/>
      <rgbColor rgb="FFDBDBDB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5E5E5E"/>
      </a:dk2>
      <a:lt2>
        <a:srgbClr val="D5D5D5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000000"/>
        </a:solidFill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584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/>
            <a:uFillTx/>
            <a:latin typeface="Helvetica Neue Medium"/>
            <a:ea typeface="Helvetica Neue Medium"/>
            <a:cs typeface="Helvetica Neue Medium"/>
            <a:sym typeface="Helvetica Neue Medium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9B4D12-8C72-6A45-88E2-78C339D386ED}">
  <sheetPr>
    <pageSetUpPr fitToPage="1"/>
  </sheetPr>
  <dimension ref="A1:AN990"/>
  <sheetViews>
    <sheetView showGridLines="0" tabSelected="1" view="pageBreakPreview" zoomScale="120" zoomScaleNormal="170" zoomScaleSheetLayoutView="120" workbookViewId="0">
      <pane ySplit="1" topLeftCell="A2" activePane="bottomLeft" state="frozen"/>
      <selection pane="bottomLeft" activeCell="G369" sqref="G369"/>
    </sheetView>
  </sheetViews>
  <sheetFormatPr baseColWidth="10" defaultColWidth="8.33203125" defaultRowHeight="16" customHeight="1" x14ac:dyDescent="0.15"/>
  <cols>
    <col min="1" max="1" width="5.33203125" style="75" customWidth="1"/>
    <col min="2" max="2" width="10" style="311" bestFit="1" customWidth="1"/>
    <col min="3" max="3" width="12.5" style="1" customWidth="1"/>
    <col min="4" max="4" width="11.83203125" style="1" customWidth="1"/>
    <col min="5" max="5" width="7.33203125" style="7" customWidth="1"/>
    <col min="6" max="6" width="7.83203125" style="5" customWidth="1"/>
    <col min="7" max="7" width="12.1640625" style="5" customWidth="1"/>
    <col min="8" max="8" width="12" style="6" customWidth="1"/>
    <col min="9" max="9" width="18.1640625" style="7" bestFit="1" customWidth="1"/>
    <col min="10" max="10" width="7.6640625" style="12" bestFit="1" customWidth="1"/>
    <col min="11" max="11" width="7" style="13" customWidth="1"/>
    <col min="12" max="12" width="50.1640625" style="1" bestFit="1" customWidth="1"/>
    <col min="13" max="16384" width="8.33203125" style="1"/>
  </cols>
  <sheetData>
    <row r="1" spans="1:34" s="19" customFormat="1" ht="42" customHeight="1" thickBot="1" x14ac:dyDescent="0.2">
      <c r="A1" s="74"/>
      <c r="B1" s="20" t="s">
        <v>2</v>
      </c>
      <c r="C1" s="14" t="s">
        <v>52</v>
      </c>
      <c r="D1" s="14" t="s">
        <v>53</v>
      </c>
      <c r="E1" s="14" t="s">
        <v>1</v>
      </c>
      <c r="F1" s="15" t="s">
        <v>5</v>
      </c>
      <c r="G1" s="16" t="s">
        <v>10</v>
      </c>
      <c r="H1" s="17" t="s">
        <v>0</v>
      </c>
      <c r="I1" s="18" t="s">
        <v>6</v>
      </c>
      <c r="J1" s="45" t="s">
        <v>54</v>
      </c>
      <c r="K1" s="56" t="s">
        <v>11</v>
      </c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</row>
    <row r="2" spans="1:34" s="4" customFormat="1" x14ac:dyDescent="0.15">
      <c r="A2" s="79">
        <v>1</v>
      </c>
      <c r="B2" s="24">
        <v>45607</v>
      </c>
      <c r="C2" s="29" t="s">
        <v>140</v>
      </c>
      <c r="D2" s="29" t="s">
        <v>141</v>
      </c>
      <c r="E2" s="21">
        <v>134</v>
      </c>
      <c r="F2" s="21">
        <v>70.5</v>
      </c>
      <c r="G2" s="22">
        <f t="shared" ref="G2:G6" si="0">SUM(113/E2)*(H2-F2-0)</f>
        <v>23.190298507462686</v>
      </c>
      <c r="H2" s="30">
        <v>98</v>
      </c>
      <c r="I2" s="23" t="s">
        <v>4</v>
      </c>
      <c r="J2" s="64">
        <v>1</v>
      </c>
      <c r="K2" s="145">
        <f>SMALL($G$2:$G$21,J2)</f>
        <v>23.190298507462686</v>
      </c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s="2" customFormat="1" ht="16" customHeight="1" x14ac:dyDescent="0.15">
      <c r="A3" s="80">
        <v>2</v>
      </c>
      <c r="B3" s="201">
        <v>45621</v>
      </c>
      <c r="C3" s="29" t="s">
        <v>140</v>
      </c>
      <c r="D3" s="29" t="s">
        <v>141</v>
      </c>
      <c r="E3" s="21">
        <v>134</v>
      </c>
      <c r="F3" s="21">
        <v>70.5</v>
      </c>
      <c r="G3" s="22">
        <f t="shared" si="0"/>
        <v>31.623134328358208</v>
      </c>
      <c r="H3" s="236">
        <v>108</v>
      </c>
      <c r="I3" s="166" t="s">
        <v>4</v>
      </c>
      <c r="J3" s="57">
        <v>2</v>
      </c>
      <c r="K3" s="66">
        <f>SMALL($G$2:$G$21,J3)</f>
        <v>24.876865671641792</v>
      </c>
    </row>
    <row r="4" spans="1:34" s="2" customFormat="1" ht="16" customHeight="1" x14ac:dyDescent="0.15">
      <c r="A4" s="80">
        <v>3</v>
      </c>
      <c r="B4" s="201">
        <v>45628</v>
      </c>
      <c r="C4" s="29" t="s">
        <v>140</v>
      </c>
      <c r="D4" s="29" t="s">
        <v>141</v>
      </c>
      <c r="E4" s="21">
        <v>134</v>
      </c>
      <c r="F4" s="21">
        <v>70.5</v>
      </c>
      <c r="G4" s="22">
        <f t="shared" si="0"/>
        <v>24.876865671641792</v>
      </c>
      <c r="H4" s="236">
        <v>100</v>
      </c>
      <c r="I4" s="166" t="s">
        <v>4</v>
      </c>
      <c r="J4" s="46"/>
      <c r="K4" s="146"/>
    </row>
    <row r="5" spans="1:34" s="2" customFormat="1" ht="16" customHeight="1" x14ac:dyDescent="0.15">
      <c r="A5" s="80">
        <v>4</v>
      </c>
      <c r="B5" s="201">
        <v>46055</v>
      </c>
      <c r="C5" s="29" t="s">
        <v>140</v>
      </c>
      <c r="D5" s="29" t="s">
        <v>141</v>
      </c>
      <c r="E5" s="168">
        <v>120</v>
      </c>
      <c r="F5" s="168">
        <v>68.5</v>
      </c>
      <c r="G5" s="22">
        <f t="shared" si="0"/>
        <v>27.779166666666665</v>
      </c>
      <c r="H5" s="170">
        <v>98</v>
      </c>
      <c r="I5" s="171" t="s">
        <v>83</v>
      </c>
      <c r="J5" s="46"/>
      <c r="K5" s="146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</row>
    <row r="6" spans="1:34" s="2" customFormat="1" ht="16" customHeight="1" x14ac:dyDescent="0.15">
      <c r="A6" s="80">
        <v>5</v>
      </c>
      <c r="B6" s="24">
        <v>46062</v>
      </c>
      <c r="C6" s="29" t="s">
        <v>140</v>
      </c>
      <c r="D6" s="29" t="s">
        <v>141</v>
      </c>
      <c r="E6" s="21">
        <v>131</v>
      </c>
      <c r="F6" s="21">
        <v>68.099999999999994</v>
      </c>
      <c r="G6" s="22">
        <f t="shared" si="0"/>
        <v>32.692366412213744</v>
      </c>
      <c r="H6" s="30">
        <v>106</v>
      </c>
      <c r="I6" s="28" t="s">
        <v>68</v>
      </c>
      <c r="J6" s="47"/>
      <c r="K6" s="146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</row>
    <row r="7" spans="1:34" s="2" customFormat="1" ht="16" customHeight="1" x14ac:dyDescent="0.15">
      <c r="A7" s="80">
        <v>6</v>
      </c>
      <c r="B7" s="201">
        <v>46090</v>
      </c>
      <c r="C7" s="29" t="s">
        <v>140</v>
      </c>
      <c r="D7" s="29" t="s">
        <v>141</v>
      </c>
      <c r="E7" s="168">
        <v>120</v>
      </c>
      <c r="F7" s="168">
        <v>68.5</v>
      </c>
      <c r="G7" s="22">
        <f t="shared" ref="G7" si="1">SUM(113/E7)*(H7-F7-0)</f>
        <v>28.720833333333331</v>
      </c>
      <c r="H7" s="170">
        <v>99</v>
      </c>
      <c r="I7" s="171" t="s">
        <v>83</v>
      </c>
      <c r="J7" s="48"/>
      <c r="K7" s="146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</row>
    <row r="8" spans="1:34" s="2" customFormat="1" ht="16" customHeight="1" x14ac:dyDescent="0.15">
      <c r="A8" s="80">
        <v>7</v>
      </c>
      <c r="B8" s="201"/>
      <c r="C8" s="173"/>
      <c r="D8" s="173"/>
      <c r="E8" s="168"/>
      <c r="F8" s="168"/>
      <c r="G8" s="22"/>
      <c r="H8" s="170"/>
      <c r="I8" s="171"/>
      <c r="J8" s="46"/>
      <c r="K8" s="146"/>
    </row>
    <row r="9" spans="1:34" s="2" customFormat="1" ht="16" customHeight="1" thickBot="1" x14ac:dyDescent="0.2">
      <c r="A9" s="80">
        <v>8</v>
      </c>
      <c r="B9" s="24"/>
      <c r="C9" s="29"/>
      <c r="D9" s="29"/>
      <c r="E9" s="21"/>
      <c r="F9" s="21"/>
      <c r="G9" s="22"/>
      <c r="H9" s="30"/>
      <c r="I9" s="23"/>
      <c r="J9" s="46"/>
      <c r="K9" s="67">
        <f>AVERAGE(K2:K8)-1</f>
        <v>23.03358208955224</v>
      </c>
    </row>
    <row r="10" spans="1:34" s="2" customFormat="1" ht="16" customHeight="1" thickTop="1" thickBot="1" x14ac:dyDescent="0.2">
      <c r="A10" s="80">
        <v>9</v>
      </c>
      <c r="B10" s="24"/>
      <c r="C10" s="29"/>
      <c r="D10" s="29"/>
      <c r="E10" s="38"/>
      <c r="F10" s="38"/>
      <c r="G10" s="39"/>
      <c r="H10" s="38"/>
      <c r="I10" s="291"/>
      <c r="J10" s="207"/>
      <c r="K10" s="67"/>
    </row>
    <row r="11" spans="1:34" s="2" customFormat="1" ht="16" customHeight="1" thickTop="1" x14ac:dyDescent="0.15">
      <c r="A11" s="80">
        <v>10</v>
      </c>
      <c r="B11" s="24"/>
      <c r="C11" s="29"/>
      <c r="D11" s="29"/>
      <c r="E11" s="21"/>
      <c r="F11" s="21"/>
      <c r="G11" s="22"/>
      <c r="H11" s="30"/>
      <c r="I11" s="28"/>
      <c r="J11" s="49"/>
      <c r="K11" s="68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</row>
    <row r="12" spans="1:34" s="2" customFormat="1" ht="16" customHeight="1" x14ac:dyDescent="0.15">
      <c r="A12" s="80">
        <v>11</v>
      </c>
      <c r="B12" s="201"/>
      <c r="C12" s="173"/>
      <c r="D12" s="173"/>
      <c r="E12" s="220"/>
      <c r="F12" s="220"/>
      <c r="G12" s="165"/>
      <c r="H12" s="236"/>
      <c r="I12" s="166"/>
      <c r="J12" s="46"/>
      <c r="K12" s="69"/>
    </row>
    <row r="13" spans="1:34" s="2" customFormat="1" ht="16" customHeight="1" x14ac:dyDescent="0.15">
      <c r="A13" s="80">
        <v>12</v>
      </c>
      <c r="B13" s="24"/>
      <c r="C13" s="29"/>
      <c r="D13" s="29"/>
      <c r="E13" s="38"/>
      <c r="F13" s="38"/>
      <c r="G13" s="39"/>
      <c r="H13" s="38"/>
      <c r="I13" s="193"/>
      <c r="J13" s="46"/>
      <c r="K13" s="69"/>
    </row>
    <row r="14" spans="1:34" s="2" customFormat="1" ht="16" customHeight="1" x14ac:dyDescent="0.15">
      <c r="A14" s="80">
        <v>13</v>
      </c>
      <c r="B14" s="24"/>
      <c r="C14" s="29"/>
      <c r="D14" s="29"/>
      <c r="E14" s="21"/>
      <c r="F14" s="21"/>
      <c r="G14" s="22"/>
      <c r="H14" s="30"/>
      <c r="I14" s="28"/>
      <c r="J14" s="46"/>
      <c r="K14" s="69"/>
    </row>
    <row r="15" spans="1:34" s="2" customFormat="1" ht="16" customHeight="1" x14ac:dyDescent="0.15">
      <c r="A15" s="80">
        <v>14</v>
      </c>
      <c r="B15" s="24"/>
      <c r="C15" s="29"/>
      <c r="D15" s="29"/>
      <c r="E15" s="38"/>
      <c r="F15" s="38"/>
      <c r="G15" s="39"/>
      <c r="H15" s="38"/>
      <c r="I15" s="193"/>
      <c r="J15" s="46"/>
      <c r="K15" s="69"/>
    </row>
    <row r="16" spans="1:34" s="2" customFormat="1" ht="16" customHeight="1" x14ac:dyDescent="0.15">
      <c r="A16" s="80">
        <v>15</v>
      </c>
      <c r="B16" s="24"/>
      <c r="C16" s="29"/>
      <c r="D16" s="29"/>
      <c r="E16" s="21"/>
      <c r="F16" s="21"/>
      <c r="G16" s="22"/>
      <c r="H16" s="30"/>
      <c r="I16" s="23"/>
      <c r="J16" s="46"/>
      <c r="K16" s="66"/>
    </row>
    <row r="17" spans="1:34" s="2" customFormat="1" ht="16" customHeight="1" x14ac:dyDescent="0.15">
      <c r="A17" s="80">
        <v>16</v>
      </c>
      <c r="B17" s="24"/>
      <c r="C17" s="29"/>
      <c r="D17" s="29"/>
      <c r="E17" s="21"/>
      <c r="F17" s="21"/>
      <c r="G17" s="22"/>
      <c r="H17" s="30"/>
      <c r="I17" s="28"/>
      <c r="J17" s="50"/>
      <c r="K17" s="70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</row>
    <row r="18" spans="1:34" s="2" customFormat="1" ht="16" customHeight="1" x14ac:dyDescent="0.15">
      <c r="A18" s="80">
        <v>17</v>
      </c>
      <c r="B18" s="24"/>
      <c r="C18" s="29"/>
      <c r="D18" s="29"/>
      <c r="E18" s="21"/>
      <c r="F18" s="21"/>
      <c r="G18" s="22"/>
      <c r="H18" s="30"/>
      <c r="I18" s="23"/>
      <c r="J18" s="51"/>
      <c r="K18" s="66"/>
    </row>
    <row r="19" spans="1:34" s="2" customFormat="1" ht="16" customHeight="1" x14ac:dyDescent="0.15">
      <c r="A19" s="80">
        <v>18</v>
      </c>
      <c r="B19" s="24"/>
      <c r="C19" s="29"/>
      <c r="D19" s="29"/>
      <c r="E19" s="21"/>
      <c r="F19" s="21"/>
      <c r="G19" s="22"/>
      <c r="H19" s="30"/>
      <c r="I19" s="28"/>
      <c r="J19" s="46"/>
      <c r="K19" s="66"/>
    </row>
    <row r="20" spans="1:34" s="2" customFormat="1" ht="16" customHeight="1" x14ac:dyDescent="0.15">
      <c r="A20" s="80">
        <v>19</v>
      </c>
      <c r="B20" s="24"/>
      <c r="C20" s="29"/>
      <c r="D20" s="29"/>
      <c r="E20" s="38"/>
      <c r="F20" s="38"/>
      <c r="G20" s="39"/>
      <c r="H20" s="38"/>
      <c r="I20" s="193"/>
      <c r="J20" s="46"/>
      <c r="K20" s="66"/>
    </row>
    <row r="21" spans="1:34" s="2" customFormat="1" ht="16" customHeight="1" thickBot="1" x14ac:dyDescent="0.2">
      <c r="A21" s="307">
        <v>20</v>
      </c>
      <c r="B21" s="90"/>
      <c r="C21" s="91"/>
      <c r="D21" s="91"/>
      <c r="E21" s="92"/>
      <c r="F21" s="92"/>
      <c r="G21" s="93"/>
      <c r="H21" s="92"/>
      <c r="I21" s="99"/>
      <c r="J21" s="46"/>
      <c r="K21" s="146"/>
    </row>
    <row r="22" spans="1:34" s="4" customFormat="1" x14ac:dyDescent="0.15">
      <c r="A22" s="79">
        <v>1</v>
      </c>
      <c r="B22" s="309">
        <v>46202</v>
      </c>
      <c r="C22" s="187" t="s">
        <v>46</v>
      </c>
      <c r="D22" s="187" t="s">
        <v>45</v>
      </c>
      <c r="E22" s="109">
        <v>125</v>
      </c>
      <c r="F22" s="109">
        <v>70.400000000000006</v>
      </c>
      <c r="G22" s="219">
        <f t="shared" ref="G22" si="2">SUM(113/E22)*(H22-F22-0)</f>
        <v>35.798399999999994</v>
      </c>
      <c r="H22" s="222">
        <v>110</v>
      </c>
      <c r="I22" s="223" t="s">
        <v>83</v>
      </c>
      <c r="J22" s="64">
        <v>1</v>
      </c>
      <c r="K22" s="65">
        <f t="shared" ref="K22:K28" si="3">SMALL($G$22:$G$41,J22)</f>
        <v>12.294399999999996</v>
      </c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s="2" customFormat="1" ht="16" customHeight="1" x14ac:dyDescent="0.15">
      <c r="A23" s="80">
        <v>2</v>
      </c>
      <c r="B23" s="309">
        <v>46209</v>
      </c>
      <c r="C23" s="187" t="s">
        <v>46</v>
      </c>
      <c r="D23" s="187" t="s">
        <v>45</v>
      </c>
      <c r="E23" s="109">
        <v>125</v>
      </c>
      <c r="F23" s="109">
        <v>70.400000000000006</v>
      </c>
      <c r="G23" s="219">
        <f>SUM(113/E23)*(H23-F23-0)</f>
        <v>20.430399999999995</v>
      </c>
      <c r="H23" s="222">
        <v>93</v>
      </c>
      <c r="I23" s="223" t="s">
        <v>83</v>
      </c>
      <c r="J23" s="46">
        <v>2</v>
      </c>
      <c r="K23" s="66">
        <f>SMALL($G$22:$G$41,J23)</f>
        <v>14.102399999999996</v>
      </c>
    </row>
    <row r="24" spans="1:34" s="2" customFormat="1" ht="16" customHeight="1" x14ac:dyDescent="0.15">
      <c r="A24" s="80">
        <v>3</v>
      </c>
      <c r="B24" s="125">
        <v>46216</v>
      </c>
      <c r="C24" s="59" t="s">
        <v>46</v>
      </c>
      <c r="D24" s="59" t="s">
        <v>45</v>
      </c>
      <c r="E24" s="60">
        <v>118</v>
      </c>
      <c r="F24" s="60">
        <v>67.2</v>
      </c>
      <c r="G24" s="219">
        <f t="shared" ref="G24" si="4">SUM(113/E24)*(H24-F24-0)</f>
        <v>15.130508474576269</v>
      </c>
      <c r="H24" s="62">
        <v>83</v>
      </c>
      <c r="I24" s="124" t="s">
        <v>101</v>
      </c>
      <c r="J24" s="46">
        <v>3</v>
      </c>
      <c r="K24" s="66">
        <f t="shared" si="3"/>
        <v>15.130508474576269</v>
      </c>
    </row>
    <row r="25" spans="1:34" s="2" customFormat="1" ht="16" customHeight="1" x14ac:dyDescent="0.15">
      <c r="A25" s="80">
        <v>4</v>
      </c>
      <c r="B25" s="309">
        <v>46230</v>
      </c>
      <c r="C25" s="187" t="s">
        <v>46</v>
      </c>
      <c r="D25" s="187" t="s">
        <v>45</v>
      </c>
      <c r="E25" s="109">
        <v>125</v>
      </c>
      <c r="F25" s="109">
        <v>70.400000000000006</v>
      </c>
      <c r="G25" s="219">
        <f>SUM(113/E25)*(H25-F25-0)</f>
        <v>12.294399999999996</v>
      </c>
      <c r="H25" s="222">
        <v>84</v>
      </c>
      <c r="I25" s="223" t="s">
        <v>83</v>
      </c>
      <c r="J25" s="46">
        <v>4</v>
      </c>
      <c r="K25" s="66">
        <f t="shared" si="3"/>
        <v>15.910399999999996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</row>
    <row r="26" spans="1:34" s="2" customFormat="1" ht="16" customHeight="1" x14ac:dyDescent="0.15">
      <c r="A26" s="80">
        <v>5</v>
      </c>
      <c r="B26" s="125">
        <v>46237</v>
      </c>
      <c r="C26" s="59" t="s">
        <v>46</v>
      </c>
      <c r="D26" s="59" t="s">
        <v>45</v>
      </c>
      <c r="E26" s="60">
        <v>131</v>
      </c>
      <c r="F26" s="60">
        <v>68.099999999999994</v>
      </c>
      <c r="G26" s="219">
        <f t="shared" ref="G26" si="5">SUM(113/E26)*(H26-F26-0)</f>
        <v>20.61603053435115</v>
      </c>
      <c r="H26" s="62">
        <v>92</v>
      </c>
      <c r="I26" s="63" t="s">
        <v>68</v>
      </c>
      <c r="J26" s="47">
        <v>5</v>
      </c>
      <c r="K26" s="66">
        <f t="shared" si="3"/>
        <v>18.622399999999995</v>
      </c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</row>
    <row r="27" spans="1:34" s="2" customFormat="1" ht="16" customHeight="1" x14ac:dyDescent="0.15">
      <c r="A27" s="80">
        <v>6</v>
      </c>
      <c r="B27" s="309">
        <v>46244</v>
      </c>
      <c r="C27" s="187" t="s">
        <v>46</v>
      </c>
      <c r="D27" s="187" t="s">
        <v>45</v>
      </c>
      <c r="E27" s="109">
        <v>125</v>
      </c>
      <c r="F27" s="109">
        <v>70.400000000000006</v>
      </c>
      <c r="G27" s="219">
        <f>SUM(113/E27)*(H27-F27-0)</f>
        <v>20.430399999999995</v>
      </c>
      <c r="H27" s="222">
        <v>93</v>
      </c>
      <c r="I27" s="223" t="s">
        <v>83</v>
      </c>
      <c r="J27" s="48">
        <v>6</v>
      </c>
      <c r="K27" s="66">
        <f t="shared" si="3"/>
        <v>19.058208955223876</v>
      </c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</row>
    <row r="28" spans="1:34" s="2" customFormat="1" ht="16" customHeight="1" x14ac:dyDescent="0.15">
      <c r="A28" s="80">
        <v>7</v>
      </c>
      <c r="B28" s="309">
        <v>46251</v>
      </c>
      <c r="C28" s="187" t="s">
        <v>46</v>
      </c>
      <c r="D28" s="187" t="s">
        <v>45</v>
      </c>
      <c r="E28" s="109">
        <v>134</v>
      </c>
      <c r="F28" s="109">
        <v>70.400000000000006</v>
      </c>
      <c r="G28" s="219">
        <f t="shared" ref="G28:G35" si="6">SUM(113/E28)*(H28-F28-0)</f>
        <v>19.058208955223876</v>
      </c>
      <c r="H28" s="222">
        <v>93</v>
      </c>
      <c r="I28" s="223" t="s">
        <v>4</v>
      </c>
      <c r="J28" s="46">
        <v>7</v>
      </c>
      <c r="K28" s="66">
        <f t="shared" si="3"/>
        <v>19.918644067796606</v>
      </c>
    </row>
    <row r="29" spans="1:34" s="2" customFormat="1" ht="16" customHeight="1" x14ac:dyDescent="0.15">
      <c r="A29" s="80">
        <v>8</v>
      </c>
      <c r="B29" s="125">
        <v>46258</v>
      </c>
      <c r="C29" s="59" t="s">
        <v>46</v>
      </c>
      <c r="D29" s="59" t="s">
        <v>45</v>
      </c>
      <c r="E29" s="60">
        <v>118</v>
      </c>
      <c r="F29" s="60">
        <v>67.2</v>
      </c>
      <c r="G29" s="219">
        <f t="shared" si="6"/>
        <v>19.918644067796606</v>
      </c>
      <c r="H29" s="62">
        <v>88</v>
      </c>
      <c r="I29" s="124" t="s">
        <v>101</v>
      </c>
      <c r="J29" s="46">
        <v>8</v>
      </c>
      <c r="K29" s="66">
        <f>SMALL($G$22:$G$41,J29)</f>
        <v>20.430399999999995</v>
      </c>
    </row>
    <row r="30" spans="1:34" s="2" customFormat="1" ht="16" customHeight="1" thickBot="1" x14ac:dyDescent="0.2">
      <c r="A30" s="80">
        <v>9</v>
      </c>
      <c r="B30" s="245">
        <v>46104</v>
      </c>
      <c r="C30" s="173" t="s">
        <v>46</v>
      </c>
      <c r="D30" s="173" t="s">
        <v>45</v>
      </c>
      <c r="E30" s="38">
        <v>125</v>
      </c>
      <c r="F30" s="38">
        <v>70.400000000000006</v>
      </c>
      <c r="G30" s="165">
        <f t="shared" si="6"/>
        <v>18.622399999999995</v>
      </c>
      <c r="H30" s="236">
        <v>91</v>
      </c>
      <c r="I30" s="166" t="s">
        <v>83</v>
      </c>
      <c r="J30" s="46"/>
      <c r="K30" s="67">
        <f>AVERAGE(K22:K29)</f>
        <v>16.933420187199591</v>
      </c>
    </row>
    <row r="31" spans="1:34" s="2" customFormat="1" ht="16" customHeight="1" thickTop="1" x14ac:dyDescent="0.15">
      <c r="A31" s="80">
        <v>10</v>
      </c>
      <c r="B31" s="201">
        <v>46111</v>
      </c>
      <c r="C31" s="173" t="s">
        <v>46</v>
      </c>
      <c r="D31" s="173" t="s">
        <v>45</v>
      </c>
      <c r="E31" s="220">
        <v>113</v>
      </c>
      <c r="F31" s="220">
        <v>68.5</v>
      </c>
      <c r="G31" s="165">
        <f t="shared" si="6"/>
        <v>24.5</v>
      </c>
      <c r="H31" s="236">
        <v>93</v>
      </c>
      <c r="I31" s="166" t="s">
        <v>107</v>
      </c>
      <c r="J31" s="49"/>
      <c r="K31" s="68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</row>
    <row r="32" spans="1:34" s="2" customFormat="1" ht="16" customHeight="1" x14ac:dyDescent="0.15">
      <c r="A32" s="80">
        <v>11</v>
      </c>
      <c r="B32" s="245">
        <v>46118</v>
      </c>
      <c r="C32" s="173" t="s">
        <v>46</v>
      </c>
      <c r="D32" s="173" t="s">
        <v>45</v>
      </c>
      <c r="E32" s="38">
        <v>125</v>
      </c>
      <c r="F32" s="38">
        <v>70.400000000000006</v>
      </c>
      <c r="G32" s="165">
        <f t="shared" si="6"/>
        <v>15.910399999999996</v>
      </c>
      <c r="H32" s="236">
        <v>88</v>
      </c>
      <c r="I32" s="166" t="s">
        <v>83</v>
      </c>
      <c r="J32" s="46"/>
      <c r="K32" s="69"/>
    </row>
    <row r="33" spans="1:34" s="2" customFormat="1" ht="16" customHeight="1" x14ac:dyDescent="0.15">
      <c r="A33" s="80">
        <v>12</v>
      </c>
      <c r="B33" s="24">
        <v>46132</v>
      </c>
      <c r="C33" s="29" t="s">
        <v>46</v>
      </c>
      <c r="D33" s="29" t="s">
        <v>45</v>
      </c>
      <c r="E33" s="21">
        <v>118</v>
      </c>
      <c r="F33" s="21">
        <v>67.2</v>
      </c>
      <c r="G33" s="165">
        <f t="shared" si="6"/>
        <v>22.79152542372881</v>
      </c>
      <c r="H33" s="30">
        <v>91</v>
      </c>
      <c r="I33" s="23" t="s">
        <v>101</v>
      </c>
      <c r="J33" s="46"/>
      <c r="K33" s="69"/>
    </row>
    <row r="34" spans="1:34" s="2" customFormat="1" ht="16" customHeight="1" x14ac:dyDescent="0.15">
      <c r="A34" s="80">
        <v>13</v>
      </c>
      <c r="B34" s="24">
        <v>46139</v>
      </c>
      <c r="C34" s="29" t="s">
        <v>46</v>
      </c>
      <c r="D34" s="29" t="s">
        <v>45</v>
      </c>
      <c r="E34" s="21">
        <v>124</v>
      </c>
      <c r="F34" s="21">
        <v>68.7</v>
      </c>
      <c r="G34" s="165">
        <f t="shared" si="6"/>
        <v>21.23306451612903</v>
      </c>
      <c r="H34" s="30">
        <v>92</v>
      </c>
      <c r="I34" s="23" t="s">
        <v>156</v>
      </c>
      <c r="J34" s="46"/>
      <c r="K34" s="69"/>
    </row>
    <row r="35" spans="1:34" s="2" customFormat="1" ht="16" customHeight="1" x14ac:dyDescent="0.15">
      <c r="A35" s="80">
        <v>14</v>
      </c>
      <c r="B35" s="245">
        <v>46146</v>
      </c>
      <c r="C35" s="173" t="s">
        <v>46</v>
      </c>
      <c r="D35" s="173" t="s">
        <v>45</v>
      </c>
      <c r="E35" s="38">
        <v>125</v>
      </c>
      <c r="F35" s="38">
        <v>70.400000000000006</v>
      </c>
      <c r="G35" s="165">
        <f t="shared" si="6"/>
        <v>21.334399999999995</v>
      </c>
      <c r="H35" s="236">
        <v>94</v>
      </c>
      <c r="I35" s="166" t="s">
        <v>83</v>
      </c>
      <c r="J35" s="46"/>
      <c r="K35" s="69"/>
    </row>
    <row r="36" spans="1:34" s="2" customFormat="1" ht="16" customHeight="1" x14ac:dyDescent="0.15">
      <c r="A36" s="80">
        <v>15</v>
      </c>
      <c r="B36" s="24">
        <v>46153</v>
      </c>
      <c r="C36" s="29" t="s">
        <v>46</v>
      </c>
      <c r="D36" s="29" t="s">
        <v>45</v>
      </c>
      <c r="E36" s="21">
        <v>118</v>
      </c>
      <c r="F36" s="21">
        <v>67.2</v>
      </c>
      <c r="G36" s="165">
        <f t="shared" ref="G36:G40" si="7">SUM(113/E36)*(H36-F36-0)</f>
        <v>24.706779661016945</v>
      </c>
      <c r="H36" s="30">
        <v>93</v>
      </c>
      <c r="I36" s="23" t="s">
        <v>101</v>
      </c>
      <c r="J36" s="46"/>
      <c r="K36" s="66"/>
    </row>
    <row r="37" spans="1:34" s="2" customFormat="1" ht="16" customHeight="1" x14ac:dyDescent="0.15">
      <c r="A37" s="80">
        <v>16</v>
      </c>
      <c r="B37" s="245">
        <v>46160</v>
      </c>
      <c r="C37" s="173" t="s">
        <v>46</v>
      </c>
      <c r="D37" s="173" t="s">
        <v>45</v>
      </c>
      <c r="E37" s="38">
        <v>125</v>
      </c>
      <c r="F37" s="38">
        <v>70.400000000000006</v>
      </c>
      <c r="G37" s="165">
        <f t="shared" si="7"/>
        <v>14.102399999999996</v>
      </c>
      <c r="H37" s="236">
        <v>86</v>
      </c>
      <c r="I37" s="166" t="s">
        <v>83</v>
      </c>
      <c r="J37" s="50"/>
      <c r="K37" s="70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</row>
    <row r="38" spans="1:34" s="2" customFormat="1" ht="16" customHeight="1" x14ac:dyDescent="0.15">
      <c r="A38" s="80">
        <v>17</v>
      </c>
      <c r="B38" s="24">
        <v>46167</v>
      </c>
      <c r="C38" s="29" t="s">
        <v>46</v>
      </c>
      <c r="D38" s="29" t="s">
        <v>45</v>
      </c>
      <c r="E38" s="21">
        <v>131</v>
      </c>
      <c r="F38" s="21">
        <v>68.099999999999994</v>
      </c>
      <c r="G38" s="165">
        <f t="shared" si="7"/>
        <v>25.791603053435118</v>
      </c>
      <c r="H38" s="30">
        <v>98</v>
      </c>
      <c r="I38" s="28" t="s">
        <v>68</v>
      </c>
      <c r="J38" s="51"/>
      <c r="K38" s="66"/>
    </row>
    <row r="39" spans="1:34" s="2" customFormat="1" ht="16" customHeight="1" x14ac:dyDescent="0.15">
      <c r="A39" s="80">
        <v>18</v>
      </c>
      <c r="B39" s="201">
        <v>46174</v>
      </c>
      <c r="C39" s="173" t="s">
        <v>46</v>
      </c>
      <c r="D39" s="173" t="s">
        <v>45</v>
      </c>
      <c r="E39" s="220">
        <v>113</v>
      </c>
      <c r="F39" s="220">
        <v>68.5</v>
      </c>
      <c r="G39" s="165">
        <f t="shared" si="7"/>
        <v>28.5</v>
      </c>
      <c r="H39" s="236">
        <v>97</v>
      </c>
      <c r="I39" s="166" t="s">
        <v>107</v>
      </c>
      <c r="J39" s="46"/>
      <c r="K39" s="66"/>
    </row>
    <row r="40" spans="1:34" s="2" customFormat="1" ht="16" customHeight="1" x14ac:dyDescent="0.15">
      <c r="A40" s="80">
        <v>19</v>
      </c>
      <c r="B40" s="245">
        <v>46181</v>
      </c>
      <c r="C40" s="173" t="s">
        <v>46</v>
      </c>
      <c r="D40" s="173" t="s">
        <v>45</v>
      </c>
      <c r="E40" s="38">
        <v>125</v>
      </c>
      <c r="F40" s="38">
        <v>70.400000000000006</v>
      </c>
      <c r="G40" s="165">
        <f t="shared" si="7"/>
        <v>24.950399999999995</v>
      </c>
      <c r="H40" s="236">
        <v>98</v>
      </c>
      <c r="I40" s="166" t="s">
        <v>83</v>
      </c>
      <c r="J40" s="46"/>
      <c r="K40" s="66"/>
    </row>
    <row r="41" spans="1:34" s="2" customFormat="1" ht="16" customHeight="1" thickBot="1" x14ac:dyDescent="0.2">
      <c r="A41" s="307">
        <v>20</v>
      </c>
      <c r="B41" s="90">
        <v>46195</v>
      </c>
      <c r="C41" s="91" t="s">
        <v>46</v>
      </c>
      <c r="D41" s="91" t="s">
        <v>45</v>
      </c>
      <c r="E41" s="92">
        <v>131</v>
      </c>
      <c r="F41" s="92">
        <v>68.099999999999994</v>
      </c>
      <c r="G41" s="253">
        <f t="shared" ref="G41" si="8">SUM(113/E41)*(H41-F41-0)</f>
        <v>20.61603053435115</v>
      </c>
      <c r="H41" s="94">
        <v>92</v>
      </c>
      <c r="I41" s="95" t="s">
        <v>68</v>
      </c>
      <c r="J41" s="46"/>
      <c r="K41" s="146"/>
    </row>
    <row r="42" spans="1:34" s="2" customFormat="1" ht="16" customHeight="1" x14ac:dyDescent="0.15">
      <c r="A42" s="79">
        <v>1</v>
      </c>
      <c r="B42" s="131" t="s">
        <v>127</v>
      </c>
      <c r="C42" s="108" t="s">
        <v>16</v>
      </c>
      <c r="D42" s="108" t="s">
        <v>29</v>
      </c>
      <c r="E42" s="109">
        <v>125</v>
      </c>
      <c r="F42" s="109">
        <v>70.400000000000006</v>
      </c>
      <c r="G42" s="110">
        <f t="shared" ref="G42:G43" si="9">SUM(113/E42)*(H42-F42-0)</f>
        <v>24.046399999999995</v>
      </c>
      <c r="H42" s="109">
        <v>97</v>
      </c>
      <c r="I42" s="153" t="s">
        <v>83</v>
      </c>
      <c r="J42" s="64">
        <v>1</v>
      </c>
      <c r="K42" s="65">
        <f t="shared" ref="K42:K48" si="10">SMALL($G$42:$G$61,J42)</f>
        <v>13.198399999999996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</row>
    <row r="43" spans="1:34" s="2" customFormat="1" ht="16" customHeight="1" x14ac:dyDescent="0.15">
      <c r="A43" s="80">
        <v>2</v>
      </c>
      <c r="B43" s="125">
        <v>46027</v>
      </c>
      <c r="C43" s="59" t="s">
        <v>16</v>
      </c>
      <c r="D43" s="59" t="s">
        <v>29</v>
      </c>
      <c r="E43" s="175">
        <v>120</v>
      </c>
      <c r="F43" s="175">
        <v>68.5</v>
      </c>
      <c r="G43" s="61">
        <f t="shared" si="9"/>
        <v>21.1875</v>
      </c>
      <c r="H43" s="177">
        <v>91</v>
      </c>
      <c r="I43" s="178" t="s">
        <v>83</v>
      </c>
      <c r="J43" s="52">
        <v>2</v>
      </c>
      <c r="K43" s="66">
        <f t="shared" si="10"/>
        <v>19.304166666666667</v>
      </c>
    </row>
    <row r="44" spans="1:34" s="2" customFormat="1" ht="16" customHeight="1" x14ac:dyDescent="0.15">
      <c r="A44" s="80">
        <v>3</v>
      </c>
      <c r="B44" s="125">
        <v>46034</v>
      </c>
      <c r="C44" s="59" t="s">
        <v>16</v>
      </c>
      <c r="D44" s="59" t="s">
        <v>29</v>
      </c>
      <c r="E44" s="60">
        <v>118</v>
      </c>
      <c r="F44" s="60">
        <v>67.2</v>
      </c>
      <c r="G44" s="61">
        <f t="shared" ref="G44:G51" si="11">SUM(113/E44)*(H44-F44-0)</f>
        <v>21.833898305084745</v>
      </c>
      <c r="H44" s="62">
        <v>90</v>
      </c>
      <c r="I44" s="124" t="s">
        <v>101</v>
      </c>
      <c r="J44" s="49">
        <v>3</v>
      </c>
      <c r="K44" s="66">
        <f t="shared" si="10"/>
        <v>19.304166666666667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</row>
    <row r="45" spans="1:34" s="2" customFormat="1" ht="16" customHeight="1" x14ac:dyDescent="0.15">
      <c r="A45" s="80">
        <v>4</v>
      </c>
      <c r="B45" s="125">
        <v>46055</v>
      </c>
      <c r="C45" s="59" t="s">
        <v>16</v>
      </c>
      <c r="D45" s="59" t="s">
        <v>29</v>
      </c>
      <c r="E45" s="175">
        <v>120</v>
      </c>
      <c r="F45" s="175">
        <v>68.5</v>
      </c>
      <c r="G45" s="61">
        <f t="shared" si="11"/>
        <v>27.779166666666665</v>
      </c>
      <c r="H45" s="177">
        <v>98</v>
      </c>
      <c r="I45" s="178" t="s">
        <v>83</v>
      </c>
      <c r="J45" s="46">
        <v>4</v>
      </c>
      <c r="K45" s="66">
        <f t="shared" si="10"/>
        <v>19.918644067796606</v>
      </c>
    </row>
    <row r="46" spans="1:34" s="2" customFormat="1" ht="16" customHeight="1" x14ac:dyDescent="0.15">
      <c r="A46" s="80">
        <v>5</v>
      </c>
      <c r="B46" s="125">
        <v>46062</v>
      </c>
      <c r="C46" s="59" t="s">
        <v>16</v>
      </c>
      <c r="D46" s="59" t="s">
        <v>29</v>
      </c>
      <c r="E46" s="60">
        <v>131</v>
      </c>
      <c r="F46" s="60">
        <v>68.099999999999994</v>
      </c>
      <c r="G46" s="61">
        <f t="shared" si="11"/>
        <v>21.478625954198478</v>
      </c>
      <c r="H46" s="62">
        <v>93</v>
      </c>
      <c r="I46" s="63" t="s">
        <v>68</v>
      </c>
      <c r="J46" s="48">
        <v>5</v>
      </c>
      <c r="K46" s="66">
        <f t="shared" si="10"/>
        <v>20.245833333333334</v>
      </c>
    </row>
    <row r="47" spans="1:34" s="2" customFormat="1" ht="16" customHeight="1" x14ac:dyDescent="0.15">
      <c r="A47" s="80">
        <v>6</v>
      </c>
      <c r="B47" s="190">
        <v>46069</v>
      </c>
      <c r="C47" s="59" t="s">
        <v>16</v>
      </c>
      <c r="D47" s="59" t="s">
        <v>29</v>
      </c>
      <c r="E47" s="221">
        <v>113</v>
      </c>
      <c r="F47" s="221">
        <v>68.5</v>
      </c>
      <c r="G47" s="61">
        <f t="shared" si="11"/>
        <v>25.5</v>
      </c>
      <c r="H47" s="222">
        <v>94</v>
      </c>
      <c r="I47" s="223" t="s">
        <v>107</v>
      </c>
      <c r="J47" s="46">
        <v>6</v>
      </c>
      <c r="K47" s="66">
        <f t="shared" si="10"/>
        <v>20.245833333333334</v>
      </c>
    </row>
    <row r="48" spans="1:34" s="2" customFormat="1" ht="16" customHeight="1" x14ac:dyDescent="0.15">
      <c r="A48" s="80">
        <v>7</v>
      </c>
      <c r="B48" s="125">
        <v>46076</v>
      </c>
      <c r="C48" s="59" t="s">
        <v>16</v>
      </c>
      <c r="D48" s="59" t="s">
        <v>29</v>
      </c>
      <c r="E48" s="60">
        <v>118</v>
      </c>
      <c r="F48" s="60">
        <v>67.2</v>
      </c>
      <c r="G48" s="61">
        <f t="shared" si="11"/>
        <v>21.833898305084745</v>
      </c>
      <c r="H48" s="62">
        <v>90</v>
      </c>
      <c r="I48" s="124" t="s">
        <v>101</v>
      </c>
      <c r="J48" s="46">
        <v>7</v>
      </c>
      <c r="K48" s="66">
        <f t="shared" si="10"/>
        <v>20.5</v>
      </c>
    </row>
    <row r="49" spans="1:34" s="2" customFormat="1" ht="16" customHeight="1" x14ac:dyDescent="0.15">
      <c r="A49" s="80">
        <v>8</v>
      </c>
      <c r="B49" s="125">
        <v>46090</v>
      </c>
      <c r="C49" s="59" t="s">
        <v>16</v>
      </c>
      <c r="D49" s="59" t="s">
        <v>29</v>
      </c>
      <c r="E49" s="109">
        <v>125</v>
      </c>
      <c r="F49" s="109">
        <v>70.400000000000006</v>
      </c>
      <c r="G49" s="61">
        <f t="shared" si="11"/>
        <v>13.198399999999996</v>
      </c>
      <c r="H49" s="109">
        <v>85</v>
      </c>
      <c r="I49" s="153" t="s">
        <v>83</v>
      </c>
      <c r="J49" s="46">
        <v>8</v>
      </c>
      <c r="K49" s="66">
        <f>SMALL($G$42:$G$61,J49)</f>
        <v>21.1875</v>
      </c>
    </row>
    <row r="50" spans="1:34" s="2" customFormat="1" ht="16" customHeight="1" thickBot="1" x14ac:dyDescent="0.2">
      <c r="A50" s="80">
        <v>9</v>
      </c>
      <c r="B50" s="125">
        <v>46097</v>
      </c>
      <c r="C50" s="59" t="s">
        <v>16</v>
      </c>
      <c r="D50" s="59" t="s">
        <v>29</v>
      </c>
      <c r="E50" s="60">
        <v>131</v>
      </c>
      <c r="F50" s="60">
        <v>68.099999999999994</v>
      </c>
      <c r="G50" s="61">
        <f t="shared" si="11"/>
        <v>30.967175572519089</v>
      </c>
      <c r="H50" s="62">
        <v>104</v>
      </c>
      <c r="I50" s="63" t="s">
        <v>68</v>
      </c>
      <c r="J50" s="50"/>
      <c r="K50" s="67">
        <f>AVERAGE(K42:K49)</f>
        <v>19.238068008474578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</row>
    <row r="51" spans="1:34" s="2" customFormat="1" ht="16" customHeight="1" thickTop="1" x14ac:dyDescent="0.15">
      <c r="A51" s="80">
        <v>10</v>
      </c>
      <c r="B51" s="125">
        <v>46104</v>
      </c>
      <c r="C51" s="59" t="s">
        <v>16</v>
      </c>
      <c r="D51" s="59" t="s">
        <v>29</v>
      </c>
      <c r="E51" s="175">
        <v>120</v>
      </c>
      <c r="F51" s="175">
        <v>68.5</v>
      </c>
      <c r="G51" s="61">
        <f t="shared" si="11"/>
        <v>27.779166666666665</v>
      </c>
      <c r="H51" s="177">
        <v>98</v>
      </c>
      <c r="I51" s="178" t="s">
        <v>83</v>
      </c>
      <c r="J51" s="49"/>
      <c r="K51" s="68"/>
    </row>
    <row r="52" spans="1:34" s="2" customFormat="1" ht="16" customHeight="1" x14ac:dyDescent="0.15">
      <c r="A52" s="80">
        <v>11</v>
      </c>
      <c r="B52" s="125">
        <v>46118</v>
      </c>
      <c r="C52" s="59" t="s">
        <v>16</v>
      </c>
      <c r="D52" s="59" t="s">
        <v>29</v>
      </c>
      <c r="E52" s="175">
        <v>120</v>
      </c>
      <c r="F52" s="175">
        <v>68.5</v>
      </c>
      <c r="G52" s="61">
        <f t="shared" ref="G52:G53" si="12">SUM(113/E52)*(H52-F52-0)</f>
        <v>19.304166666666667</v>
      </c>
      <c r="H52" s="177">
        <v>89</v>
      </c>
      <c r="I52" s="178" t="s">
        <v>83</v>
      </c>
      <c r="J52" s="50"/>
      <c r="K52" s="70"/>
    </row>
    <row r="53" spans="1:34" s="2" customFormat="1" ht="16" customHeight="1" x14ac:dyDescent="0.15">
      <c r="A53" s="80">
        <v>12</v>
      </c>
      <c r="B53" s="125">
        <v>46132</v>
      </c>
      <c r="C53" s="59" t="s">
        <v>16</v>
      </c>
      <c r="D53" s="59" t="s">
        <v>29</v>
      </c>
      <c r="E53" s="60">
        <v>118</v>
      </c>
      <c r="F53" s="60">
        <v>67.2</v>
      </c>
      <c r="G53" s="61">
        <f t="shared" si="12"/>
        <v>23.74915254237288</v>
      </c>
      <c r="H53" s="62">
        <v>92</v>
      </c>
      <c r="I53" s="124" t="s">
        <v>101</v>
      </c>
      <c r="J53" s="53"/>
      <c r="K53" s="88"/>
    </row>
    <row r="54" spans="1:34" s="2" customFormat="1" ht="16" customHeight="1" x14ac:dyDescent="0.15">
      <c r="A54" s="80">
        <v>13</v>
      </c>
      <c r="B54" s="125">
        <v>46146</v>
      </c>
      <c r="C54" s="59" t="s">
        <v>16</v>
      </c>
      <c r="D54" s="59" t="s">
        <v>29</v>
      </c>
      <c r="E54" s="175">
        <v>120</v>
      </c>
      <c r="F54" s="175">
        <v>68.5</v>
      </c>
      <c r="G54" s="61">
        <f t="shared" ref="G54" si="13">SUM(113/E54)*(H54-F54-0)</f>
        <v>24.012499999999999</v>
      </c>
      <c r="H54" s="177">
        <v>94</v>
      </c>
      <c r="I54" s="178" t="s">
        <v>83</v>
      </c>
      <c r="J54" s="46"/>
      <c r="K54" s="66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</row>
    <row r="55" spans="1:34" s="2" customFormat="1" ht="16" customHeight="1" x14ac:dyDescent="0.15">
      <c r="A55" s="80">
        <v>14</v>
      </c>
      <c r="B55" s="125">
        <v>46160</v>
      </c>
      <c r="C55" s="59" t="s">
        <v>16</v>
      </c>
      <c r="D55" s="59" t="s">
        <v>29</v>
      </c>
      <c r="E55" s="175">
        <v>120</v>
      </c>
      <c r="F55" s="175">
        <v>68.5</v>
      </c>
      <c r="G55" s="61">
        <f t="shared" ref="G55:G56" si="14">SUM(113/E55)*(H55-F55-0)</f>
        <v>19.304166666666667</v>
      </c>
      <c r="H55" s="177">
        <v>89</v>
      </c>
      <c r="I55" s="178" t="s">
        <v>83</v>
      </c>
      <c r="J55" s="50"/>
      <c r="K55" s="89"/>
    </row>
    <row r="56" spans="1:34" s="2" customFormat="1" ht="16" customHeight="1" x14ac:dyDescent="0.15">
      <c r="A56" s="80">
        <v>15</v>
      </c>
      <c r="B56" s="190">
        <v>46174</v>
      </c>
      <c r="C56" s="59" t="s">
        <v>16</v>
      </c>
      <c r="D56" s="59" t="s">
        <v>29</v>
      </c>
      <c r="E56" s="221">
        <v>113</v>
      </c>
      <c r="F56" s="221">
        <v>68.5</v>
      </c>
      <c r="G56" s="61">
        <f t="shared" si="14"/>
        <v>20.5</v>
      </c>
      <c r="H56" s="222">
        <v>89</v>
      </c>
      <c r="I56" s="223" t="s">
        <v>107</v>
      </c>
      <c r="J56" s="53"/>
      <c r="K56" s="88"/>
    </row>
    <row r="57" spans="1:34" s="2" customFormat="1" ht="16" customHeight="1" x14ac:dyDescent="0.15">
      <c r="A57" s="80">
        <v>16</v>
      </c>
      <c r="B57" s="125">
        <v>46202</v>
      </c>
      <c r="C57" s="59" t="s">
        <v>16</v>
      </c>
      <c r="D57" s="59" t="s">
        <v>29</v>
      </c>
      <c r="E57" s="175">
        <v>120</v>
      </c>
      <c r="F57" s="175">
        <v>68.5</v>
      </c>
      <c r="G57" s="61">
        <f t="shared" ref="G57" si="15">SUM(113/E57)*(H57-F57-0)</f>
        <v>20.245833333333334</v>
      </c>
      <c r="H57" s="177">
        <v>90</v>
      </c>
      <c r="I57" s="178" t="s">
        <v>83</v>
      </c>
      <c r="J57" s="46"/>
      <c r="K57" s="66"/>
    </row>
    <row r="58" spans="1:34" s="2" customFormat="1" ht="16" customHeight="1" x14ac:dyDescent="0.15">
      <c r="A58" s="80">
        <v>17</v>
      </c>
      <c r="B58" s="125">
        <v>46209</v>
      </c>
      <c r="C58" s="59" t="s">
        <v>16</v>
      </c>
      <c r="D58" s="59" t="s">
        <v>29</v>
      </c>
      <c r="E58" s="175">
        <v>120</v>
      </c>
      <c r="F58" s="175">
        <v>68.5</v>
      </c>
      <c r="G58" s="61">
        <f t="shared" ref="G58:G59" si="16">SUM(113/E58)*(H58-F58-0)</f>
        <v>20.245833333333334</v>
      </c>
      <c r="H58" s="177">
        <v>90</v>
      </c>
      <c r="I58" s="178" t="s">
        <v>83</v>
      </c>
      <c r="J58" s="48"/>
      <c r="K58" s="66"/>
    </row>
    <row r="59" spans="1:34" s="2" customFormat="1" ht="16" customHeight="1" x14ac:dyDescent="0.15">
      <c r="A59" s="80">
        <v>18</v>
      </c>
      <c r="B59" s="125">
        <v>46230</v>
      </c>
      <c r="C59" s="59" t="s">
        <v>16</v>
      </c>
      <c r="D59" s="59" t="s">
        <v>29</v>
      </c>
      <c r="E59" s="109">
        <v>125</v>
      </c>
      <c r="F59" s="109">
        <v>70.400000000000006</v>
      </c>
      <c r="G59" s="61">
        <f t="shared" si="16"/>
        <v>31.278399999999994</v>
      </c>
      <c r="H59" s="109">
        <v>105</v>
      </c>
      <c r="I59" s="153" t="s">
        <v>83</v>
      </c>
      <c r="J59" s="46"/>
      <c r="K59" s="66"/>
    </row>
    <row r="60" spans="1:34" s="2" customFormat="1" ht="16" customHeight="1" x14ac:dyDescent="0.15">
      <c r="A60" s="80">
        <v>19</v>
      </c>
      <c r="B60" s="125">
        <v>46244</v>
      </c>
      <c r="C60" s="59" t="s">
        <v>16</v>
      </c>
      <c r="D60" s="59" t="s">
        <v>29</v>
      </c>
      <c r="E60" s="175">
        <v>120</v>
      </c>
      <c r="F60" s="175">
        <v>68.5</v>
      </c>
      <c r="G60" s="61">
        <f t="shared" ref="G60:G61" si="17">SUM(113/E60)*(H60-F60-0)</f>
        <v>24.954166666666666</v>
      </c>
      <c r="H60" s="177">
        <v>95</v>
      </c>
      <c r="I60" s="178" t="s">
        <v>83</v>
      </c>
      <c r="J60" s="46"/>
      <c r="K60" s="66"/>
    </row>
    <row r="61" spans="1:34" s="2" customFormat="1" ht="16" customHeight="1" thickBot="1" x14ac:dyDescent="0.2">
      <c r="A61" s="81">
        <v>20</v>
      </c>
      <c r="B61" s="194">
        <v>46258</v>
      </c>
      <c r="C61" s="147" t="s">
        <v>16</v>
      </c>
      <c r="D61" s="147" t="s">
        <v>29</v>
      </c>
      <c r="E61" s="148">
        <v>118</v>
      </c>
      <c r="F61" s="148">
        <v>67.2</v>
      </c>
      <c r="G61" s="149">
        <f t="shared" si="17"/>
        <v>19.918644067796606</v>
      </c>
      <c r="H61" s="195">
        <v>88</v>
      </c>
      <c r="I61" s="164" t="s">
        <v>101</v>
      </c>
      <c r="J61" s="71"/>
      <c r="K61" s="72"/>
      <c r="L61" s="159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</row>
    <row r="62" spans="1:34" s="2" customFormat="1" x14ac:dyDescent="0.15">
      <c r="A62" s="79">
        <v>1</v>
      </c>
      <c r="B62" s="212" t="s">
        <v>93</v>
      </c>
      <c r="C62" s="37" t="s">
        <v>92</v>
      </c>
      <c r="D62" s="37" t="s">
        <v>157</v>
      </c>
      <c r="E62" s="38">
        <v>125</v>
      </c>
      <c r="F62" s="38">
        <v>70.400000000000006</v>
      </c>
      <c r="G62" s="39">
        <f>SUM(113/E62)*(H62-F62-0)</f>
        <v>26.758399999999995</v>
      </c>
      <c r="H62" s="38">
        <v>100</v>
      </c>
      <c r="I62" s="193" t="s">
        <v>83</v>
      </c>
      <c r="J62" s="64">
        <v>1</v>
      </c>
      <c r="K62" s="66">
        <f>SMALL($G$62:$G$81,J62)</f>
        <v>15.006399999999996</v>
      </c>
    </row>
    <row r="63" spans="1:34" s="2" customFormat="1" x14ac:dyDescent="0.15">
      <c r="A63" s="80">
        <v>2</v>
      </c>
      <c r="B63" s="24" t="s">
        <v>97</v>
      </c>
      <c r="C63" s="37" t="s">
        <v>92</v>
      </c>
      <c r="D63" s="37" t="s">
        <v>157</v>
      </c>
      <c r="E63" s="38">
        <v>125</v>
      </c>
      <c r="F63" s="38">
        <v>70.400000000000006</v>
      </c>
      <c r="G63" s="39">
        <f>SUM(113/E63)*(H63-F63-0)</f>
        <v>20.430399999999995</v>
      </c>
      <c r="H63" s="38">
        <v>93</v>
      </c>
      <c r="I63" s="193" t="s">
        <v>83</v>
      </c>
      <c r="J63" s="57">
        <v>2</v>
      </c>
      <c r="K63" s="66">
        <f>SMALL($G$62:$G$81,J63)</f>
        <v>20.430399999999995</v>
      </c>
    </row>
    <row r="64" spans="1:34" s="2" customFormat="1" x14ac:dyDescent="0.15">
      <c r="A64" s="80">
        <v>3</v>
      </c>
      <c r="B64" s="36" t="s">
        <v>102</v>
      </c>
      <c r="C64" s="37" t="s">
        <v>92</v>
      </c>
      <c r="D64" s="37" t="s">
        <v>157</v>
      </c>
      <c r="E64" s="38">
        <v>125</v>
      </c>
      <c r="F64" s="38">
        <v>70.400000000000006</v>
      </c>
      <c r="G64" s="39">
        <f>SUM(113/E64)*(H64-F64-0)</f>
        <v>24.950399999999995</v>
      </c>
      <c r="H64" s="38">
        <v>98</v>
      </c>
      <c r="I64" s="193" t="s">
        <v>83</v>
      </c>
      <c r="J64" s="151"/>
      <c r="K64" s="146"/>
    </row>
    <row r="65" spans="1:34" s="2" customFormat="1" x14ac:dyDescent="0.15">
      <c r="A65" s="80">
        <v>4</v>
      </c>
      <c r="B65" s="24" t="s">
        <v>158</v>
      </c>
      <c r="C65" s="37" t="s">
        <v>92</v>
      </c>
      <c r="D65" s="37" t="s">
        <v>157</v>
      </c>
      <c r="E65" s="21">
        <v>125</v>
      </c>
      <c r="F65" s="21">
        <v>68.900000000000006</v>
      </c>
      <c r="G65" s="22">
        <f>SUM(113/E65)*(H65-F65-0)</f>
        <v>36.250399999999999</v>
      </c>
      <c r="H65" s="30">
        <v>109</v>
      </c>
      <c r="I65" s="23" t="s">
        <v>3</v>
      </c>
      <c r="J65" s="151"/>
      <c r="K65" s="146"/>
    </row>
    <row r="66" spans="1:34" s="2" customFormat="1" x14ac:dyDescent="0.15">
      <c r="A66" s="80">
        <v>5</v>
      </c>
      <c r="B66" s="36">
        <v>46146</v>
      </c>
      <c r="C66" s="37" t="s">
        <v>92</v>
      </c>
      <c r="D66" s="37" t="s">
        <v>157</v>
      </c>
      <c r="E66" s="38">
        <v>125</v>
      </c>
      <c r="F66" s="38">
        <v>70.400000000000006</v>
      </c>
      <c r="G66" s="39">
        <f>SUM(113/E66)*(H66-F66-0)</f>
        <v>15.006399999999996</v>
      </c>
      <c r="H66" s="38">
        <v>87</v>
      </c>
      <c r="I66" s="193" t="s">
        <v>83</v>
      </c>
      <c r="J66" s="151"/>
      <c r="K66" s="146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  <c r="AD66" s="10"/>
      <c r="AE66" s="10"/>
      <c r="AF66" s="10"/>
    </row>
    <row r="67" spans="1:34" s="2" customFormat="1" x14ac:dyDescent="0.15">
      <c r="A67" s="80">
        <v>6</v>
      </c>
      <c r="B67" s="209">
        <v>46153</v>
      </c>
      <c r="C67" s="344" t="s">
        <v>92</v>
      </c>
      <c r="D67" s="344" t="s">
        <v>157</v>
      </c>
      <c r="E67" s="135">
        <v>118</v>
      </c>
      <c r="F67" s="135">
        <v>67.2</v>
      </c>
      <c r="G67" s="345">
        <v>22.8</v>
      </c>
      <c r="H67" s="196">
        <v>87</v>
      </c>
      <c r="I67" s="346" t="s">
        <v>101</v>
      </c>
      <c r="J67" s="151"/>
      <c r="K67" s="146"/>
    </row>
    <row r="68" spans="1:34" s="2" customFormat="1" x14ac:dyDescent="0.15">
      <c r="A68" s="80">
        <v>7</v>
      </c>
      <c r="B68" s="36">
        <v>46244</v>
      </c>
      <c r="C68" s="37" t="s">
        <v>92</v>
      </c>
      <c r="D68" s="37" t="s">
        <v>157</v>
      </c>
      <c r="E68" s="38">
        <v>125</v>
      </c>
      <c r="F68" s="38">
        <v>70.400000000000006</v>
      </c>
      <c r="G68" s="39">
        <f>SUM(113/E68)*(H68-F68-0)</f>
        <v>21.334399999999995</v>
      </c>
      <c r="H68" s="38">
        <v>94</v>
      </c>
      <c r="I68" s="193" t="s">
        <v>83</v>
      </c>
      <c r="J68" s="48"/>
      <c r="K68" s="66"/>
    </row>
    <row r="69" spans="1:34" s="2" customFormat="1" x14ac:dyDescent="0.15">
      <c r="A69" s="80">
        <v>8</v>
      </c>
      <c r="B69" s="31"/>
      <c r="C69" s="25"/>
      <c r="D69" s="25"/>
      <c r="E69" s="21"/>
      <c r="F69" s="21"/>
      <c r="G69" s="129"/>
      <c r="H69" s="338"/>
      <c r="I69" s="28"/>
      <c r="J69" s="48"/>
      <c r="K69" s="66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</row>
    <row r="70" spans="1:34" s="2" customFormat="1" ht="17" thickBot="1" x14ac:dyDescent="0.2">
      <c r="A70" s="80">
        <v>9</v>
      </c>
      <c r="B70" s="31"/>
      <c r="C70" s="25"/>
      <c r="D70" s="25"/>
      <c r="E70" s="26"/>
      <c r="F70" s="21"/>
      <c r="G70" s="22"/>
      <c r="H70" s="30"/>
      <c r="I70" s="28"/>
      <c r="J70" s="206"/>
      <c r="K70" s="67">
        <f>AVERAGE(K62:K69)</f>
        <v>17.718399999999995</v>
      </c>
    </row>
    <row r="71" spans="1:34" s="2" customFormat="1" ht="15" thickTop="1" x14ac:dyDescent="0.15">
      <c r="A71" s="80">
        <v>10</v>
      </c>
      <c r="B71" s="31"/>
      <c r="C71" s="25"/>
      <c r="D71" s="25"/>
      <c r="E71" s="26"/>
      <c r="F71" s="21"/>
      <c r="G71" s="22"/>
      <c r="H71" s="30"/>
      <c r="I71" s="50"/>
      <c r="J71" s="46"/>
      <c r="K71" s="69"/>
    </row>
    <row r="72" spans="1:34" s="2" customFormat="1" x14ac:dyDescent="0.15">
      <c r="A72" s="80">
        <v>11</v>
      </c>
      <c r="B72" s="24"/>
      <c r="C72" s="29"/>
      <c r="D72" s="29"/>
      <c r="E72" s="26"/>
      <c r="F72" s="21"/>
      <c r="G72" s="22"/>
      <c r="H72" s="26"/>
      <c r="I72" s="28"/>
      <c r="J72" s="46"/>
      <c r="K72" s="69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</row>
    <row r="73" spans="1:34" s="2" customFormat="1" x14ac:dyDescent="0.15">
      <c r="A73" s="80">
        <v>12</v>
      </c>
      <c r="B73" s="24"/>
      <c r="C73" s="29"/>
      <c r="D73" s="29"/>
      <c r="E73" s="21"/>
      <c r="F73" s="21"/>
      <c r="G73" s="22"/>
      <c r="H73" s="21"/>
      <c r="I73" s="23"/>
      <c r="J73" s="50"/>
      <c r="K73" s="89"/>
    </row>
    <row r="74" spans="1:34" s="2" customFormat="1" x14ac:dyDescent="0.15">
      <c r="A74" s="80">
        <v>13</v>
      </c>
      <c r="B74" s="31"/>
      <c r="C74" s="29"/>
      <c r="D74" s="29"/>
      <c r="E74" s="21"/>
      <c r="F74" s="21"/>
      <c r="G74" s="22"/>
      <c r="H74" s="26"/>
      <c r="I74" s="28"/>
      <c r="J74" s="46"/>
      <c r="K74" s="69"/>
    </row>
    <row r="75" spans="1:34" s="2" customFormat="1" x14ac:dyDescent="0.15">
      <c r="A75" s="80">
        <v>14</v>
      </c>
      <c r="B75" s="31"/>
      <c r="C75" s="29"/>
      <c r="D75" s="29"/>
      <c r="E75" s="21"/>
      <c r="F75" s="21"/>
      <c r="G75" s="22"/>
      <c r="H75" s="26"/>
      <c r="I75" s="28"/>
      <c r="J75" s="46"/>
      <c r="K75" s="66"/>
    </row>
    <row r="76" spans="1:34" s="2" customFormat="1" x14ac:dyDescent="0.15">
      <c r="A76" s="80">
        <v>15</v>
      </c>
      <c r="B76" s="31"/>
      <c r="C76" s="29"/>
      <c r="D76" s="29"/>
      <c r="E76" s="21"/>
      <c r="F76" s="21"/>
      <c r="G76" s="22"/>
      <c r="H76" s="21"/>
      <c r="I76" s="23"/>
      <c r="J76" s="46"/>
      <c r="K76" s="66"/>
    </row>
    <row r="77" spans="1:34" s="2" customFormat="1" x14ac:dyDescent="0.15">
      <c r="A77" s="80">
        <v>16</v>
      </c>
      <c r="B77" s="31"/>
      <c r="C77" s="29"/>
      <c r="D77" s="29"/>
      <c r="E77" s="21"/>
      <c r="F77" s="21"/>
      <c r="G77" s="22"/>
      <c r="H77" s="26"/>
      <c r="I77" s="28"/>
      <c r="J77" s="46"/>
      <c r="K77" s="66"/>
    </row>
    <row r="78" spans="1:34" s="2" customFormat="1" x14ac:dyDescent="0.15">
      <c r="A78" s="80">
        <v>17</v>
      </c>
      <c r="B78" s="24"/>
      <c r="C78" s="29"/>
      <c r="D78" s="29"/>
      <c r="E78" s="21"/>
      <c r="F78" s="21"/>
      <c r="G78" s="22"/>
      <c r="H78" s="30"/>
      <c r="I78" s="23"/>
      <c r="J78" s="46"/>
      <c r="K78" s="66"/>
    </row>
    <row r="79" spans="1:34" s="2" customFormat="1" x14ac:dyDescent="0.15">
      <c r="A79" s="80">
        <v>18</v>
      </c>
      <c r="B79" s="24"/>
      <c r="C79" s="29"/>
      <c r="D79" s="29"/>
      <c r="E79" s="21"/>
      <c r="F79" s="21"/>
      <c r="G79" s="22"/>
      <c r="H79" s="30"/>
      <c r="I79" s="23"/>
      <c r="J79" s="46"/>
      <c r="K79" s="66"/>
    </row>
    <row r="80" spans="1:34" s="2" customFormat="1" x14ac:dyDescent="0.15">
      <c r="A80" s="80">
        <v>19</v>
      </c>
      <c r="B80" s="24"/>
      <c r="C80" s="29"/>
      <c r="D80" s="29"/>
      <c r="E80" s="26"/>
      <c r="F80" s="21"/>
      <c r="G80" s="22"/>
      <c r="H80" s="26"/>
      <c r="I80" s="28"/>
      <c r="J80" s="46"/>
      <c r="K80" s="66"/>
    </row>
    <row r="81" spans="1:34" s="2" customFormat="1" ht="17" thickBot="1" x14ac:dyDescent="0.2">
      <c r="A81" s="81">
        <v>20</v>
      </c>
      <c r="B81" s="90"/>
      <c r="C81" s="91"/>
      <c r="D81" s="91"/>
      <c r="E81" s="101"/>
      <c r="F81" s="92"/>
      <c r="G81" s="93"/>
      <c r="H81" s="101"/>
      <c r="I81" s="95"/>
      <c r="J81" s="71"/>
      <c r="K81" s="72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</row>
    <row r="82" spans="1:34" s="2" customFormat="1" ht="16" customHeight="1" x14ac:dyDescent="0.15">
      <c r="A82" s="79">
        <v>1</v>
      </c>
      <c r="B82" s="352">
        <v>46181</v>
      </c>
      <c r="C82" s="108" t="s">
        <v>126</v>
      </c>
      <c r="D82" s="108" t="s">
        <v>121</v>
      </c>
      <c r="E82" s="109">
        <v>125</v>
      </c>
      <c r="F82" s="109">
        <v>70.400000000000006</v>
      </c>
      <c r="G82" s="110">
        <f t="shared" ref="G82" si="18">SUM(113/E82)*(H82-F82-0)</f>
        <v>20.430399999999995</v>
      </c>
      <c r="H82" s="109">
        <v>93</v>
      </c>
      <c r="I82" s="153" t="s">
        <v>83</v>
      </c>
      <c r="J82" s="64">
        <v>1</v>
      </c>
      <c r="K82" s="65">
        <f>SMALL($G$82:$G$101,J82)</f>
        <v>11.5</v>
      </c>
    </row>
    <row r="83" spans="1:34" s="2" customFormat="1" ht="16" customHeight="1" x14ac:dyDescent="0.15">
      <c r="A83" s="80">
        <v>2</v>
      </c>
      <c r="B83" s="125">
        <v>46195</v>
      </c>
      <c r="C83" s="108" t="s">
        <v>126</v>
      </c>
      <c r="D83" s="108" t="s">
        <v>121</v>
      </c>
      <c r="E83" s="221">
        <v>131</v>
      </c>
      <c r="F83" s="221">
        <v>68.099999999999994</v>
      </c>
      <c r="G83" s="110">
        <f t="shared" ref="G83:G84" si="19">SUM(113/E83)*(H83-F83-0)</f>
        <v>36.14274809160306</v>
      </c>
      <c r="H83" s="222">
        <v>110</v>
      </c>
      <c r="I83" s="223" t="s">
        <v>68</v>
      </c>
      <c r="J83" s="57">
        <v>2</v>
      </c>
      <c r="K83" s="146">
        <f t="shared" ref="K83:K85" si="20">SMALL($G$82:$G$101,J83)</f>
        <v>16.814399999999996</v>
      </c>
    </row>
    <row r="84" spans="1:34" s="2" customFormat="1" ht="16" customHeight="1" x14ac:dyDescent="0.15">
      <c r="A84" s="80">
        <v>3</v>
      </c>
      <c r="B84" s="131">
        <v>46202</v>
      </c>
      <c r="C84" s="108" t="s">
        <v>126</v>
      </c>
      <c r="D84" s="108" t="s">
        <v>121</v>
      </c>
      <c r="E84" s="109">
        <v>125</v>
      </c>
      <c r="F84" s="109">
        <v>70.400000000000006</v>
      </c>
      <c r="G84" s="110">
        <f t="shared" si="19"/>
        <v>18.622399999999995</v>
      </c>
      <c r="H84" s="109">
        <v>91</v>
      </c>
      <c r="I84" s="153" t="s">
        <v>83</v>
      </c>
      <c r="J84" s="46">
        <v>3</v>
      </c>
      <c r="K84" s="66">
        <f t="shared" si="20"/>
        <v>17.718399999999995</v>
      </c>
    </row>
    <row r="85" spans="1:34" s="2" customFormat="1" ht="16" customHeight="1" x14ac:dyDescent="0.15">
      <c r="A85" s="80">
        <v>4</v>
      </c>
      <c r="B85" s="131">
        <v>46209</v>
      </c>
      <c r="C85" s="108" t="s">
        <v>126</v>
      </c>
      <c r="D85" s="108" t="s">
        <v>121</v>
      </c>
      <c r="E85" s="109">
        <v>125</v>
      </c>
      <c r="F85" s="109">
        <v>70.400000000000006</v>
      </c>
      <c r="G85" s="110">
        <f t="shared" ref="G85:G87" si="21">SUM(113/E85)*(H85-F85-0)</f>
        <v>28.566399999999994</v>
      </c>
      <c r="H85" s="109">
        <v>102</v>
      </c>
      <c r="I85" s="153" t="s">
        <v>83</v>
      </c>
      <c r="J85" s="57">
        <v>4</v>
      </c>
      <c r="K85" s="66">
        <f t="shared" si="20"/>
        <v>18.622399999999995</v>
      </c>
    </row>
    <row r="86" spans="1:34" s="2" customFormat="1" ht="16" customHeight="1" x14ac:dyDescent="0.15">
      <c r="A86" s="80">
        <v>5</v>
      </c>
      <c r="B86" s="125">
        <v>46216</v>
      </c>
      <c r="C86" s="108" t="s">
        <v>126</v>
      </c>
      <c r="D86" s="108" t="s">
        <v>121</v>
      </c>
      <c r="E86" s="60">
        <v>118</v>
      </c>
      <c r="F86" s="60">
        <v>67.2</v>
      </c>
      <c r="G86" s="110">
        <f t="shared" si="21"/>
        <v>18.96101694915254</v>
      </c>
      <c r="H86" s="62">
        <v>87</v>
      </c>
      <c r="I86" s="124" t="s">
        <v>101</v>
      </c>
      <c r="J86" s="57">
        <v>5</v>
      </c>
      <c r="K86" s="66">
        <f>SMALL($G$82:$G$101,J86)</f>
        <v>18.890839694656492</v>
      </c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  <c r="AD86" s="10"/>
      <c r="AE86" s="10"/>
      <c r="AF86" s="10"/>
    </row>
    <row r="87" spans="1:34" s="2" customFormat="1" ht="16" customHeight="1" x14ac:dyDescent="0.15">
      <c r="A87" s="80">
        <v>6</v>
      </c>
      <c r="B87" s="131">
        <v>46230</v>
      </c>
      <c r="C87" s="108" t="s">
        <v>126</v>
      </c>
      <c r="D87" s="108" t="s">
        <v>121</v>
      </c>
      <c r="E87" s="109">
        <v>125</v>
      </c>
      <c r="F87" s="109">
        <v>70.400000000000006</v>
      </c>
      <c r="G87" s="110">
        <f t="shared" si="21"/>
        <v>29.470399999999994</v>
      </c>
      <c r="H87" s="109">
        <v>103</v>
      </c>
      <c r="I87" s="153" t="s">
        <v>83</v>
      </c>
      <c r="J87" s="57">
        <v>6</v>
      </c>
      <c r="K87" s="66">
        <f t="shared" ref="K87:K89" si="22">SMALL($G$82:$G$101,J87)</f>
        <v>18.96101694915254</v>
      </c>
    </row>
    <row r="88" spans="1:34" s="2" customFormat="1" ht="16" customHeight="1" x14ac:dyDescent="0.15">
      <c r="A88" s="80">
        <v>7</v>
      </c>
      <c r="B88" s="125">
        <v>46237</v>
      </c>
      <c r="C88" s="108" t="s">
        <v>126</v>
      </c>
      <c r="D88" s="108" t="s">
        <v>121</v>
      </c>
      <c r="E88" s="221">
        <v>131</v>
      </c>
      <c r="F88" s="221">
        <v>68.099999999999994</v>
      </c>
      <c r="G88" s="110">
        <f t="shared" ref="G88:G89" si="23">SUM(113/E88)*(H88-F88-0)</f>
        <v>19.753435114503823</v>
      </c>
      <c r="H88" s="222">
        <v>91</v>
      </c>
      <c r="I88" s="223" t="s">
        <v>68</v>
      </c>
      <c r="J88" s="46">
        <v>7</v>
      </c>
      <c r="K88" s="66">
        <f t="shared" si="22"/>
        <v>19.753435114503823</v>
      </c>
    </row>
    <row r="89" spans="1:34" s="2" customFormat="1" ht="16" customHeight="1" x14ac:dyDescent="0.15">
      <c r="A89" s="80">
        <v>8</v>
      </c>
      <c r="B89" s="125">
        <v>46244</v>
      </c>
      <c r="C89" s="108" t="s">
        <v>126</v>
      </c>
      <c r="D89" s="108" t="s">
        <v>121</v>
      </c>
      <c r="E89" s="175">
        <v>120</v>
      </c>
      <c r="F89" s="175">
        <v>68.5</v>
      </c>
      <c r="G89" s="110">
        <f t="shared" si="23"/>
        <v>23.070833333333333</v>
      </c>
      <c r="H89" s="177">
        <v>93</v>
      </c>
      <c r="I89" s="178" t="s">
        <v>83</v>
      </c>
      <c r="J89" s="57">
        <v>8</v>
      </c>
      <c r="K89" s="66">
        <f t="shared" si="22"/>
        <v>20.430399999999995</v>
      </c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</row>
    <row r="90" spans="1:34" s="2" customFormat="1" ht="16" customHeight="1" thickBot="1" x14ac:dyDescent="0.2">
      <c r="A90" s="80">
        <v>9</v>
      </c>
      <c r="B90" s="328">
        <v>46251</v>
      </c>
      <c r="C90" s="108" t="s">
        <v>126</v>
      </c>
      <c r="D90" s="108" t="s">
        <v>121</v>
      </c>
      <c r="E90" s="332">
        <v>134</v>
      </c>
      <c r="F90" s="332">
        <v>70.400000000000006</v>
      </c>
      <c r="G90" s="61">
        <f>SUM(113/E90)*(H90-F90-0)</f>
        <v>26.647761194029847</v>
      </c>
      <c r="H90" s="329">
        <v>102</v>
      </c>
      <c r="I90" s="333" t="s">
        <v>4</v>
      </c>
      <c r="J90" s="206"/>
      <c r="K90" s="67">
        <f>AVERAGE(K82:K89)</f>
        <v>17.836361469789104</v>
      </c>
    </row>
    <row r="91" spans="1:34" s="2" customFormat="1" ht="16" customHeight="1" thickTop="1" x14ac:dyDescent="0.15">
      <c r="A91" s="80">
        <v>10</v>
      </c>
      <c r="B91" s="125">
        <v>46258</v>
      </c>
      <c r="C91" s="108" t="s">
        <v>126</v>
      </c>
      <c r="D91" s="108" t="s">
        <v>121</v>
      </c>
      <c r="E91" s="60">
        <v>118</v>
      </c>
      <c r="F91" s="60">
        <v>67.2</v>
      </c>
      <c r="G91" s="110">
        <f t="shared" ref="G91" si="24">SUM(113/E91)*(H91-F91-0)</f>
        <v>32.367796610169492</v>
      </c>
      <c r="H91" s="62">
        <v>101</v>
      </c>
      <c r="I91" s="124" t="s">
        <v>101</v>
      </c>
      <c r="J91" s="46"/>
      <c r="K91" s="69"/>
    </row>
    <row r="92" spans="1:34" s="2" customFormat="1" ht="16" customHeight="1" x14ac:dyDescent="0.15">
      <c r="A92" s="80">
        <v>11</v>
      </c>
      <c r="B92" s="24">
        <v>46076</v>
      </c>
      <c r="C92" s="37" t="s">
        <v>126</v>
      </c>
      <c r="D92" s="37" t="s">
        <v>121</v>
      </c>
      <c r="E92" s="21">
        <v>118</v>
      </c>
      <c r="F92" s="21">
        <v>67.2</v>
      </c>
      <c r="G92" s="22">
        <f t="shared" ref="G92" si="25">SUM(113/E92)*(H92-F92-0)</f>
        <v>37.155932203389831</v>
      </c>
      <c r="H92" s="30">
        <v>106</v>
      </c>
      <c r="I92" s="23" t="s">
        <v>101</v>
      </c>
      <c r="J92" s="46"/>
      <c r="K92" s="69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</row>
    <row r="93" spans="1:34" s="2" customFormat="1" ht="16" customHeight="1" x14ac:dyDescent="0.15">
      <c r="A93" s="80">
        <v>12</v>
      </c>
      <c r="B93" s="24">
        <v>46083</v>
      </c>
      <c r="C93" s="37" t="s">
        <v>126</v>
      </c>
      <c r="D93" s="37" t="s">
        <v>121</v>
      </c>
      <c r="E93" s="21">
        <v>118</v>
      </c>
      <c r="F93" s="21">
        <v>67.2</v>
      </c>
      <c r="G93" s="22">
        <f t="shared" ref="G93:G95" si="26">SUM(113/E93)*(H93-F93-0)</f>
        <v>23.74915254237288</v>
      </c>
      <c r="H93" s="30">
        <v>92</v>
      </c>
      <c r="I93" s="23" t="s">
        <v>101</v>
      </c>
      <c r="J93" s="50"/>
      <c r="K93" s="89"/>
    </row>
    <row r="94" spans="1:34" s="2" customFormat="1" ht="16" customHeight="1" x14ac:dyDescent="0.15">
      <c r="A94" s="80">
        <v>13</v>
      </c>
      <c r="B94" s="24">
        <v>46055</v>
      </c>
      <c r="C94" s="37" t="s">
        <v>126</v>
      </c>
      <c r="D94" s="37" t="s">
        <v>121</v>
      </c>
      <c r="E94" s="38">
        <v>125</v>
      </c>
      <c r="F94" s="38">
        <v>70.400000000000006</v>
      </c>
      <c r="G94" s="39">
        <f t="shared" si="26"/>
        <v>16.814399999999996</v>
      </c>
      <c r="H94" s="38">
        <v>89</v>
      </c>
      <c r="I94" s="193" t="s">
        <v>83</v>
      </c>
      <c r="J94" s="46"/>
      <c r="K94" s="69"/>
    </row>
    <row r="95" spans="1:34" s="2" customFormat="1" ht="16" customHeight="1" x14ac:dyDescent="0.15">
      <c r="A95" s="80">
        <v>14</v>
      </c>
      <c r="B95" s="36">
        <v>46097</v>
      </c>
      <c r="C95" s="37" t="s">
        <v>126</v>
      </c>
      <c r="D95" s="37" t="s">
        <v>121</v>
      </c>
      <c r="E95" s="220">
        <v>131</v>
      </c>
      <c r="F95" s="220">
        <v>68.099999999999994</v>
      </c>
      <c r="G95" s="165">
        <f t="shared" si="26"/>
        <v>18.890839694656492</v>
      </c>
      <c r="H95" s="236">
        <v>90</v>
      </c>
      <c r="I95" s="166" t="s">
        <v>68</v>
      </c>
      <c r="J95" s="46"/>
      <c r="K95" s="66"/>
    </row>
    <row r="96" spans="1:34" s="2" customFormat="1" ht="16" customHeight="1" x14ac:dyDescent="0.15">
      <c r="A96" s="80">
        <v>15</v>
      </c>
      <c r="B96" s="24">
        <v>46104</v>
      </c>
      <c r="C96" s="37" t="s">
        <v>126</v>
      </c>
      <c r="D96" s="37" t="s">
        <v>121</v>
      </c>
      <c r="E96" s="38">
        <v>125</v>
      </c>
      <c r="F96" s="38">
        <v>70.400000000000006</v>
      </c>
      <c r="G96" s="39">
        <f t="shared" ref="G96" si="27">SUM(113/E96)*(H96-F96-0)</f>
        <v>24.950399999999995</v>
      </c>
      <c r="H96" s="38">
        <v>98</v>
      </c>
      <c r="I96" s="193" t="s">
        <v>83</v>
      </c>
      <c r="J96" s="46"/>
      <c r="K96" s="66"/>
    </row>
    <row r="97" spans="1:34" s="2" customFormat="1" ht="16" customHeight="1" x14ac:dyDescent="0.15">
      <c r="A97" s="80">
        <v>16</v>
      </c>
      <c r="B97" s="201">
        <v>46111</v>
      </c>
      <c r="C97" s="37" t="s">
        <v>126</v>
      </c>
      <c r="D97" s="37" t="s">
        <v>121</v>
      </c>
      <c r="E97" s="220">
        <v>113</v>
      </c>
      <c r="F97" s="220">
        <v>68.5</v>
      </c>
      <c r="G97" s="165">
        <f t="shared" ref="G97:G98" si="28">SUM(113/E97)*(H97-F97-0)</f>
        <v>11.5</v>
      </c>
      <c r="H97" s="236">
        <v>80</v>
      </c>
      <c r="I97" s="166" t="s">
        <v>107</v>
      </c>
      <c r="J97" s="46"/>
      <c r="K97" s="66"/>
    </row>
    <row r="98" spans="1:34" s="2" customFormat="1" ht="16" customHeight="1" x14ac:dyDescent="0.15">
      <c r="A98" s="80">
        <v>17</v>
      </c>
      <c r="B98" s="24">
        <v>46118</v>
      </c>
      <c r="C98" s="37" t="s">
        <v>126</v>
      </c>
      <c r="D98" s="37" t="s">
        <v>121</v>
      </c>
      <c r="E98" s="38">
        <v>125</v>
      </c>
      <c r="F98" s="38">
        <v>70.400000000000006</v>
      </c>
      <c r="G98" s="39">
        <f t="shared" si="28"/>
        <v>17.718399999999995</v>
      </c>
      <c r="H98" s="38">
        <v>90</v>
      </c>
      <c r="I98" s="193" t="s">
        <v>83</v>
      </c>
      <c r="J98" s="46"/>
      <c r="K98" s="66"/>
    </row>
    <row r="99" spans="1:34" s="2" customFormat="1" ht="16" customHeight="1" x14ac:dyDescent="0.15">
      <c r="A99" s="80">
        <v>18</v>
      </c>
      <c r="B99" s="24">
        <v>46160</v>
      </c>
      <c r="C99" s="37" t="s">
        <v>126</v>
      </c>
      <c r="D99" s="37" t="s">
        <v>121</v>
      </c>
      <c r="E99" s="38">
        <v>125</v>
      </c>
      <c r="F99" s="38">
        <v>70.400000000000006</v>
      </c>
      <c r="G99" s="39">
        <f t="shared" ref="G99:G101" si="29">SUM(113/E99)*(H99-F99-0)</f>
        <v>20.430399999999995</v>
      </c>
      <c r="H99" s="38">
        <v>93</v>
      </c>
      <c r="I99" s="193" t="s">
        <v>83</v>
      </c>
      <c r="J99" s="46"/>
      <c r="K99" s="66"/>
    </row>
    <row r="100" spans="1:34" s="2" customFormat="1" ht="16" customHeight="1" x14ac:dyDescent="0.15">
      <c r="A100" s="80">
        <v>19</v>
      </c>
      <c r="B100" s="209">
        <v>46167</v>
      </c>
      <c r="C100" s="37" t="s">
        <v>126</v>
      </c>
      <c r="D100" s="37" t="s">
        <v>121</v>
      </c>
      <c r="E100" s="135">
        <v>131</v>
      </c>
      <c r="F100" s="135">
        <v>68.099999999999994</v>
      </c>
      <c r="G100" s="39">
        <f t="shared" si="29"/>
        <v>30.104580152671762</v>
      </c>
      <c r="H100" s="196">
        <v>103</v>
      </c>
      <c r="I100" s="136" t="s">
        <v>68</v>
      </c>
      <c r="J100" s="46"/>
      <c r="K100" s="66"/>
    </row>
    <row r="101" spans="1:34" s="2" customFormat="1" ht="16" customHeight="1" thickBot="1" x14ac:dyDescent="0.2">
      <c r="A101" s="81">
        <v>20</v>
      </c>
      <c r="B101" s="292">
        <v>46174</v>
      </c>
      <c r="C101" s="91" t="s">
        <v>126</v>
      </c>
      <c r="D101" s="91" t="s">
        <v>121</v>
      </c>
      <c r="E101" s="252">
        <v>113</v>
      </c>
      <c r="F101" s="252">
        <v>68.5</v>
      </c>
      <c r="G101" s="253">
        <f t="shared" si="29"/>
        <v>30.5</v>
      </c>
      <c r="H101" s="286">
        <v>99</v>
      </c>
      <c r="I101" s="287" t="s">
        <v>107</v>
      </c>
      <c r="J101" s="71"/>
      <c r="K101" s="72"/>
    </row>
    <row r="102" spans="1:34" s="2" customFormat="1" ht="16" customHeight="1" thickBot="1" x14ac:dyDescent="0.2">
      <c r="A102" s="79">
        <v>1</v>
      </c>
      <c r="B102" s="82">
        <v>46076</v>
      </c>
      <c r="C102" s="37" t="s">
        <v>16</v>
      </c>
      <c r="D102" s="37" t="s">
        <v>142</v>
      </c>
      <c r="E102" s="38">
        <v>118</v>
      </c>
      <c r="F102" s="38">
        <v>67.2</v>
      </c>
      <c r="G102" s="39">
        <f t="shared" ref="G102" si="30">SUM(113/E102)*(H102-F102-0)</f>
        <v>7.4694915254237264</v>
      </c>
      <c r="H102" s="40">
        <v>75</v>
      </c>
      <c r="I102" s="193" t="s">
        <v>101</v>
      </c>
      <c r="J102" s="64">
        <v>1</v>
      </c>
      <c r="K102" s="65">
        <f>SMALL($G$102:$G$121,J102)</f>
        <v>7.4694915254237264</v>
      </c>
    </row>
    <row r="103" spans="1:34" s="2" customFormat="1" ht="16" customHeight="1" x14ac:dyDescent="0.15">
      <c r="A103" s="80">
        <v>2</v>
      </c>
      <c r="B103" s="36">
        <v>46216</v>
      </c>
      <c r="C103" s="37" t="s">
        <v>16</v>
      </c>
      <c r="D103" s="37" t="s">
        <v>142</v>
      </c>
      <c r="E103" s="38">
        <v>118</v>
      </c>
      <c r="F103" s="38">
        <v>67.2</v>
      </c>
      <c r="G103" s="39">
        <f t="shared" ref="G103" si="31">SUM(113/E103)*(H103-F103-0)</f>
        <v>9.3847457627118622</v>
      </c>
      <c r="H103" s="40">
        <v>77</v>
      </c>
      <c r="I103" s="193" t="s">
        <v>101</v>
      </c>
      <c r="J103" s="64">
        <v>2</v>
      </c>
      <c r="K103" s="65">
        <f>SMALL($G$102:$G$121,J103)</f>
        <v>9.3847457627118622</v>
      </c>
    </row>
    <row r="104" spans="1:34" s="2" customFormat="1" ht="16" customHeight="1" x14ac:dyDescent="0.15">
      <c r="A104" s="80">
        <v>3</v>
      </c>
      <c r="B104" s="36"/>
      <c r="C104" s="37"/>
      <c r="D104" s="37"/>
      <c r="E104" s="220"/>
      <c r="F104" s="220"/>
      <c r="G104" s="165"/>
      <c r="H104" s="236"/>
      <c r="I104" s="166"/>
      <c r="J104" s="151">
        <v>3</v>
      </c>
      <c r="K104" s="146"/>
    </row>
    <row r="105" spans="1:34" s="2" customFormat="1" ht="16" customHeight="1" x14ac:dyDescent="0.15">
      <c r="A105" s="80">
        <v>4</v>
      </c>
      <c r="B105" s="24"/>
      <c r="C105" s="37"/>
      <c r="D105" s="37"/>
      <c r="E105" s="38"/>
      <c r="F105" s="38"/>
      <c r="G105" s="39"/>
      <c r="H105" s="38"/>
      <c r="I105" s="193"/>
      <c r="J105" s="151">
        <v>4</v>
      </c>
      <c r="K105" s="146"/>
    </row>
    <row r="106" spans="1:34" s="2" customFormat="1" ht="16" customHeight="1" x14ac:dyDescent="0.15">
      <c r="A106" s="80">
        <v>5</v>
      </c>
      <c r="B106" s="24"/>
      <c r="C106" s="37"/>
      <c r="D106" s="37"/>
      <c r="E106" s="38"/>
      <c r="F106" s="38"/>
      <c r="G106" s="39"/>
      <c r="H106" s="38"/>
      <c r="I106" s="193"/>
      <c r="J106" s="151">
        <v>5</v>
      </c>
      <c r="K106" s="146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  <c r="AD106" s="10"/>
      <c r="AE106" s="10"/>
      <c r="AF106" s="10"/>
    </row>
    <row r="107" spans="1:34" s="2" customFormat="1" ht="16" customHeight="1" x14ac:dyDescent="0.15">
      <c r="A107" s="80">
        <v>6</v>
      </c>
      <c r="B107" s="24"/>
      <c r="C107" s="37"/>
      <c r="D107" s="37"/>
      <c r="E107" s="21"/>
      <c r="F107" s="21"/>
      <c r="G107" s="22"/>
      <c r="H107" s="30"/>
      <c r="I107" s="23"/>
      <c r="J107" s="151">
        <v>6</v>
      </c>
      <c r="K107" s="146"/>
    </row>
    <row r="108" spans="1:34" s="2" customFormat="1" ht="16" customHeight="1" x14ac:dyDescent="0.15">
      <c r="A108" s="80">
        <v>7</v>
      </c>
      <c r="B108" s="201"/>
      <c r="C108" s="37"/>
      <c r="D108" s="37"/>
      <c r="E108" s="220"/>
      <c r="F108" s="220"/>
      <c r="G108" s="165"/>
      <c r="H108" s="236"/>
      <c r="I108" s="166"/>
      <c r="J108" s="48">
        <v>7</v>
      </c>
      <c r="K108" s="66"/>
    </row>
    <row r="109" spans="1:34" s="2" customFormat="1" ht="16" customHeight="1" x14ac:dyDescent="0.15">
      <c r="A109" s="80">
        <v>8</v>
      </c>
      <c r="B109" s="24"/>
      <c r="C109" s="37"/>
      <c r="D109" s="37"/>
      <c r="E109" s="38"/>
      <c r="F109" s="38"/>
      <c r="G109" s="39"/>
      <c r="H109" s="38"/>
      <c r="I109" s="193"/>
      <c r="J109" s="48">
        <v>8</v>
      </c>
      <c r="K109" s="66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</row>
    <row r="110" spans="1:34" s="2" customFormat="1" ht="16" customHeight="1" thickBot="1" x14ac:dyDescent="0.2">
      <c r="A110" s="80">
        <v>9</v>
      </c>
      <c r="B110" s="36"/>
      <c r="C110" s="37"/>
      <c r="D110" s="37"/>
      <c r="E110" s="220"/>
      <c r="F110" s="220"/>
      <c r="G110" s="165"/>
      <c r="H110" s="236"/>
      <c r="I110" s="166"/>
      <c r="J110" s="206" t="s">
        <v>94</v>
      </c>
      <c r="K110" s="67">
        <v>8.1999999999999993</v>
      </c>
    </row>
    <row r="111" spans="1:34" s="2" customFormat="1" ht="16" customHeight="1" thickTop="1" x14ac:dyDescent="0.15">
      <c r="A111" s="80">
        <v>10</v>
      </c>
      <c r="B111" s="31"/>
      <c r="C111" s="25"/>
      <c r="D111" s="25"/>
      <c r="E111" s="26"/>
      <c r="F111" s="21"/>
      <c r="G111" s="22"/>
      <c r="H111" s="30"/>
      <c r="I111" s="50"/>
      <c r="J111" s="46"/>
      <c r="K111" s="69"/>
    </row>
    <row r="112" spans="1:34" s="2" customFormat="1" ht="16" customHeight="1" x14ac:dyDescent="0.15">
      <c r="A112" s="80">
        <v>11</v>
      </c>
      <c r="B112" s="24"/>
      <c r="C112" s="29"/>
      <c r="D112" s="29"/>
      <c r="E112" s="26"/>
      <c r="F112" s="21"/>
      <c r="G112" s="22"/>
      <c r="H112" s="26"/>
      <c r="I112" s="28"/>
      <c r="J112" s="46"/>
      <c r="K112" s="69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</row>
    <row r="113" spans="1:34" s="2" customFormat="1" ht="16" customHeight="1" x14ac:dyDescent="0.15">
      <c r="A113" s="80">
        <v>12</v>
      </c>
      <c r="B113" s="24"/>
      <c r="C113" s="29"/>
      <c r="D113" s="29"/>
      <c r="E113" s="21"/>
      <c r="F113" s="21"/>
      <c r="G113" s="22"/>
      <c r="H113" s="21"/>
      <c r="I113" s="23"/>
      <c r="J113" s="50"/>
      <c r="K113" s="89"/>
    </row>
    <row r="114" spans="1:34" s="2" customFormat="1" ht="16" customHeight="1" x14ac:dyDescent="0.15">
      <c r="A114" s="80">
        <v>13</v>
      </c>
      <c r="B114" s="31"/>
      <c r="C114" s="29"/>
      <c r="D114" s="29"/>
      <c r="E114" s="21"/>
      <c r="F114" s="21"/>
      <c r="G114" s="22"/>
      <c r="H114" s="26"/>
      <c r="I114" s="28"/>
      <c r="J114" s="46"/>
      <c r="K114" s="69"/>
    </row>
    <row r="115" spans="1:34" s="2" customFormat="1" ht="16" customHeight="1" x14ac:dyDescent="0.15">
      <c r="A115" s="80">
        <v>14</v>
      </c>
      <c r="B115" s="31"/>
      <c r="C115" s="29"/>
      <c r="D115" s="29"/>
      <c r="E115" s="21"/>
      <c r="F115" s="21"/>
      <c r="G115" s="22"/>
      <c r="H115" s="26"/>
      <c r="I115" s="28"/>
      <c r="J115" s="46"/>
      <c r="K115" s="66"/>
    </row>
    <row r="116" spans="1:34" s="2" customFormat="1" ht="16" customHeight="1" x14ac:dyDescent="0.15">
      <c r="A116" s="80">
        <v>15</v>
      </c>
      <c r="B116" s="31"/>
      <c r="C116" s="29"/>
      <c r="D116" s="29"/>
      <c r="E116" s="21"/>
      <c r="F116" s="21"/>
      <c r="G116" s="22"/>
      <c r="H116" s="21"/>
      <c r="I116" s="23"/>
      <c r="J116" s="46"/>
      <c r="K116" s="66"/>
    </row>
    <row r="117" spans="1:34" s="2" customFormat="1" ht="16" customHeight="1" x14ac:dyDescent="0.15">
      <c r="A117" s="80">
        <v>16</v>
      </c>
      <c r="B117" s="31"/>
      <c r="C117" s="29"/>
      <c r="D117" s="29"/>
      <c r="E117" s="21"/>
      <c r="F117" s="21"/>
      <c r="G117" s="22"/>
      <c r="H117" s="26"/>
      <c r="I117" s="28"/>
      <c r="J117" s="46"/>
      <c r="K117" s="66"/>
    </row>
    <row r="118" spans="1:34" s="2" customFormat="1" ht="16" customHeight="1" x14ac:dyDescent="0.15">
      <c r="A118" s="80">
        <v>17</v>
      </c>
      <c r="B118" s="24"/>
      <c r="C118" s="29"/>
      <c r="D118" s="29"/>
      <c r="E118" s="21"/>
      <c r="F118" s="21"/>
      <c r="G118" s="22"/>
      <c r="H118" s="30"/>
      <c r="I118" s="23"/>
      <c r="J118" s="46"/>
      <c r="K118" s="66"/>
    </row>
    <row r="119" spans="1:34" s="2" customFormat="1" ht="16" customHeight="1" x14ac:dyDescent="0.15">
      <c r="A119" s="80">
        <v>18</v>
      </c>
      <c r="B119" s="24"/>
      <c r="C119" s="29"/>
      <c r="D119" s="29"/>
      <c r="E119" s="21"/>
      <c r="F119" s="21"/>
      <c r="G119" s="22"/>
      <c r="H119" s="30"/>
      <c r="I119" s="23"/>
      <c r="J119" s="46"/>
      <c r="K119" s="66"/>
    </row>
    <row r="120" spans="1:34" s="2" customFormat="1" ht="16" customHeight="1" x14ac:dyDescent="0.15">
      <c r="A120" s="80">
        <v>19</v>
      </c>
      <c r="B120" s="24"/>
      <c r="C120" s="29"/>
      <c r="D120" s="29"/>
      <c r="E120" s="26"/>
      <c r="F120" s="21"/>
      <c r="G120" s="22"/>
      <c r="H120" s="26"/>
      <c r="I120" s="28"/>
      <c r="J120" s="46"/>
      <c r="K120" s="66"/>
    </row>
    <row r="121" spans="1:34" s="2" customFormat="1" ht="16" customHeight="1" thickBot="1" x14ac:dyDescent="0.2">
      <c r="A121" s="81">
        <v>20</v>
      </c>
      <c r="B121" s="90"/>
      <c r="C121" s="91"/>
      <c r="D121" s="91"/>
      <c r="E121" s="101"/>
      <c r="F121" s="92"/>
      <c r="G121" s="93"/>
      <c r="H121" s="101"/>
      <c r="I121" s="95"/>
      <c r="J121" s="71"/>
      <c r="K121" s="72"/>
    </row>
    <row r="122" spans="1:34" s="2" customFormat="1" ht="16" customHeight="1" x14ac:dyDescent="0.15">
      <c r="A122" s="79">
        <v>1</v>
      </c>
      <c r="B122" s="201">
        <v>46160</v>
      </c>
      <c r="C122" s="173" t="s">
        <v>50</v>
      </c>
      <c r="D122" s="173" t="s">
        <v>67</v>
      </c>
      <c r="E122" s="168">
        <v>120</v>
      </c>
      <c r="F122" s="168">
        <v>68.5</v>
      </c>
      <c r="G122" s="22">
        <f t="shared" ref="G122:G131" si="32">SUM(113/E122)*(H122-F122-0)</f>
        <v>33.429166666666667</v>
      </c>
      <c r="H122" s="170">
        <v>104</v>
      </c>
      <c r="I122" s="171" t="s">
        <v>83</v>
      </c>
      <c r="J122" s="64">
        <v>1</v>
      </c>
      <c r="K122" s="152">
        <f t="shared" ref="K122:K129" si="33">SMALL($G$122:$G$141,J122)</f>
        <v>24.954166666666666</v>
      </c>
    </row>
    <row r="123" spans="1:34" s="2" customFormat="1" ht="16" customHeight="1" x14ac:dyDescent="0.15">
      <c r="A123" s="80">
        <v>2</v>
      </c>
      <c r="B123" s="201">
        <v>46181</v>
      </c>
      <c r="C123" s="173" t="s">
        <v>50</v>
      </c>
      <c r="D123" s="173" t="s">
        <v>67</v>
      </c>
      <c r="E123" s="168">
        <v>120</v>
      </c>
      <c r="F123" s="168">
        <v>68.5</v>
      </c>
      <c r="G123" s="22">
        <f t="shared" ref="G123" si="34">SUM(113/E123)*(H123-F123-0)</f>
        <v>37.195833333333333</v>
      </c>
      <c r="H123" s="170">
        <v>108</v>
      </c>
      <c r="I123" s="171" t="s">
        <v>83</v>
      </c>
      <c r="J123" s="151">
        <v>2</v>
      </c>
      <c r="K123" s="146">
        <f t="shared" si="33"/>
        <v>25.664406779661014</v>
      </c>
    </row>
    <row r="124" spans="1:34" s="2" customFormat="1" ht="16" customHeight="1" x14ac:dyDescent="0.15">
      <c r="A124" s="80">
        <v>3</v>
      </c>
      <c r="B124" s="201">
        <v>46202</v>
      </c>
      <c r="C124" s="173" t="s">
        <v>50</v>
      </c>
      <c r="D124" s="173" t="s">
        <v>67</v>
      </c>
      <c r="E124" s="168">
        <v>120</v>
      </c>
      <c r="F124" s="168">
        <v>68.5</v>
      </c>
      <c r="G124" s="22">
        <f t="shared" ref="G124" si="35">SUM(113/E124)*(H124-F124-0)</f>
        <v>31.545833333333334</v>
      </c>
      <c r="H124" s="170">
        <v>102</v>
      </c>
      <c r="I124" s="171" t="s">
        <v>83</v>
      </c>
      <c r="J124" s="151">
        <v>3</v>
      </c>
      <c r="K124" s="146">
        <f t="shared" si="33"/>
        <v>25.854399999999995</v>
      </c>
    </row>
    <row r="125" spans="1:34" s="2" customFormat="1" ht="16" customHeight="1" x14ac:dyDescent="0.15">
      <c r="A125" s="80">
        <v>4</v>
      </c>
      <c r="B125" s="201">
        <v>46209</v>
      </c>
      <c r="C125" s="173" t="s">
        <v>50</v>
      </c>
      <c r="D125" s="173" t="s">
        <v>67</v>
      </c>
      <c r="E125" s="168">
        <v>120</v>
      </c>
      <c r="F125" s="168">
        <v>68.5</v>
      </c>
      <c r="G125" s="22">
        <f t="shared" ref="G125" si="36">SUM(113/E125)*(H125-F125-0)</f>
        <v>28.720833333333331</v>
      </c>
      <c r="H125" s="170">
        <v>99</v>
      </c>
      <c r="I125" s="171" t="s">
        <v>83</v>
      </c>
      <c r="J125" s="151">
        <v>4</v>
      </c>
      <c r="K125" s="146">
        <f t="shared" si="33"/>
        <v>26.432173913043485</v>
      </c>
    </row>
    <row r="126" spans="1:34" s="2" customFormat="1" ht="16" customHeight="1" x14ac:dyDescent="0.15">
      <c r="A126" s="80">
        <v>5</v>
      </c>
      <c r="B126" s="24">
        <v>46216</v>
      </c>
      <c r="C126" s="173" t="s">
        <v>50</v>
      </c>
      <c r="D126" s="173" t="s">
        <v>67</v>
      </c>
      <c r="E126" s="168">
        <v>115</v>
      </c>
      <c r="F126" s="168">
        <v>66.099999999999994</v>
      </c>
      <c r="G126" s="169">
        <f t="shared" ref="G126:G127" si="37">SUM(113/E126)*(H126-F126-0)</f>
        <v>26.432173913043485</v>
      </c>
      <c r="H126" s="170">
        <v>93</v>
      </c>
      <c r="I126" s="368" t="s">
        <v>101</v>
      </c>
      <c r="J126" s="151">
        <v>5</v>
      </c>
      <c r="K126" s="146">
        <f t="shared" si="33"/>
        <v>26.837499999999999</v>
      </c>
    </row>
    <row r="127" spans="1:34" s="2" customFormat="1" ht="16" customHeight="1" x14ac:dyDescent="0.15">
      <c r="A127" s="80">
        <v>6</v>
      </c>
      <c r="B127" s="201">
        <v>46230</v>
      </c>
      <c r="C127" s="173" t="s">
        <v>50</v>
      </c>
      <c r="D127" s="173" t="s">
        <v>67</v>
      </c>
      <c r="E127" s="220">
        <v>125</v>
      </c>
      <c r="F127" s="220">
        <v>70.400000000000006</v>
      </c>
      <c r="G127" s="165">
        <f t="shared" si="37"/>
        <v>25.854399999999995</v>
      </c>
      <c r="H127" s="236">
        <v>99</v>
      </c>
      <c r="I127" s="166" t="s">
        <v>83</v>
      </c>
      <c r="J127" s="151">
        <v>6</v>
      </c>
      <c r="K127" s="146">
        <f t="shared" si="33"/>
        <v>26.837499999999999</v>
      </c>
    </row>
    <row r="128" spans="1:34" s="2" customFormat="1" ht="16" customHeight="1" x14ac:dyDescent="0.15">
      <c r="A128" s="80">
        <v>7</v>
      </c>
      <c r="B128" s="190" t="s">
        <v>120</v>
      </c>
      <c r="C128" s="187" t="s">
        <v>50</v>
      </c>
      <c r="D128" s="187" t="s">
        <v>67</v>
      </c>
      <c r="E128" s="175">
        <v>120</v>
      </c>
      <c r="F128" s="175">
        <v>68.5</v>
      </c>
      <c r="G128" s="61">
        <f t="shared" si="32"/>
        <v>31.545833333333334</v>
      </c>
      <c r="H128" s="177">
        <v>102</v>
      </c>
      <c r="I128" s="178" t="s">
        <v>83</v>
      </c>
      <c r="J128" s="46">
        <v>7</v>
      </c>
      <c r="K128" s="146">
        <f t="shared" si="33"/>
        <v>27.516793893129776</v>
      </c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</row>
    <row r="129" spans="1:34" s="2" customFormat="1" ht="16" customHeight="1" x14ac:dyDescent="0.15">
      <c r="A129" s="80">
        <v>8</v>
      </c>
      <c r="B129" s="190" t="s">
        <v>124</v>
      </c>
      <c r="C129" s="187" t="s">
        <v>50</v>
      </c>
      <c r="D129" s="187" t="s">
        <v>67</v>
      </c>
      <c r="E129" s="175">
        <v>120</v>
      </c>
      <c r="F129" s="175">
        <v>68.5</v>
      </c>
      <c r="G129" s="61">
        <f t="shared" si="32"/>
        <v>34.37083333333333</v>
      </c>
      <c r="H129" s="177">
        <v>105</v>
      </c>
      <c r="I129" s="178" t="s">
        <v>83</v>
      </c>
      <c r="J129" s="48">
        <v>8</v>
      </c>
      <c r="K129" s="359">
        <f t="shared" si="33"/>
        <v>28.720833333333331</v>
      </c>
    </row>
    <row r="130" spans="1:34" s="2" customFormat="1" ht="16" customHeight="1" thickBot="1" x14ac:dyDescent="0.2">
      <c r="A130" s="80">
        <v>9</v>
      </c>
      <c r="B130" s="190" t="s">
        <v>127</v>
      </c>
      <c r="C130" s="187" t="s">
        <v>50</v>
      </c>
      <c r="D130" s="187" t="s">
        <v>67</v>
      </c>
      <c r="E130" s="175">
        <v>120</v>
      </c>
      <c r="F130" s="175">
        <v>68.5</v>
      </c>
      <c r="G130" s="61">
        <f t="shared" si="32"/>
        <v>31.545833333333334</v>
      </c>
      <c r="H130" s="177">
        <v>102</v>
      </c>
      <c r="I130" s="178" t="s">
        <v>83</v>
      </c>
      <c r="J130" s="49"/>
      <c r="K130" s="67">
        <f>AVERAGE(K122:K129)</f>
        <v>26.602221823229282</v>
      </c>
    </row>
    <row r="131" spans="1:34" s="2" customFormat="1" ht="16" customHeight="1" thickTop="1" x14ac:dyDescent="0.15">
      <c r="A131" s="80">
        <v>10</v>
      </c>
      <c r="B131" s="190">
        <v>46027</v>
      </c>
      <c r="C131" s="187" t="s">
        <v>50</v>
      </c>
      <c r="D131" s="187" t="s">
        <v>67</v>
      </c>
      <c r="E131" s="175">
        <v>120</v>
      </c>
      <c r="F131" s="175">
        <v>68.5</v>
      </c>
      <c r="G131" s="61">
        <f t="shared" si="32"/>
        <v>26.837499999999999</v>
      </c>
      <c r="H131" s="177">
        <v>97</v>
      </c>
      <c r="I131" s="178" t="s">
        <v>83</v>
      </c>
      <c r="J131" s="46"/>
      <c r="K131" s="69"/>
    </row>
    <row r="132" spans="1:34" s="2" customFormat="1" ht="16" customHeight="1" x14ac:dyDescent="0.15">
      <c r="A132" s="80">
        <v>11</v>
      </c>
      <c r="B132" s="125">
        <v>46034</v>
      </c>
      <c r="C132" s="187" t="s">
        <v>50</v>
      </c>
      <c r="D132" s="187" t="s">
        <v>67</v>
      </c>
      <c r="E132" s="60">
        <v>118</v>
      </c>
      <c r="F132" s="60">
        <v>67.2</v>
      </c>
      <c r="G132" s="61">
        <f t="shared" ref="G132:G133" si="38">SUM(113/E132)*(H132-F132-0)</f>
        <v>29.494915254237284</v>
      </c>
      <c r="H132" s="62">
        <v>98</v>
      </c>
      <c r="I132" s="124" t="s">
        <v>101</v>
      </c>
      <c r="J132" s="46"/>
      <c r="K132" s="6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</row>
    <row r="133" spans="1:34" s="2" customFormat="1" ht="16" customHeight="1" x14ac:dyDescent="0.15">
      <c r="A133" s="80">
        <v>12</v>
      </c>
      <c r="B133" s="190">
        <v>46055</v>
      </c>
      <c r="C133" s="187" t="s">
        <v>50</v>
      </c>
      <c r="D133" s="187" t="s">
        <v>67</v>
      </c>
      <c r="E133" s="175">
        <v>120</v>
      </c>
      <c r="F133" s="175">
        <v>68.5</v>
      </c>
      <c r="G133" s="61">
        <f t="shared" si="38"/>
        <v>29.662499999999998</v>
      </c>
      <c r="H133" s="177">
        <v>100</v>
      </c>
      <c r="I133" s="178" t="s">
        <v>83</v>
      </c>
      <c r="J133" s="50"/>
      <c r="K133" s="89"/>
    </row>
    <row r="134" spans="1:34" s="2" customFormat="1" ht="16" customHeight="1" x14ac:dyDescent="0.15">
      <c r="A134" s="80">
        <v>13</v>
      </c>
      <c r="B134" s="125">
        <v>46062</v>
      </c>
      <c r="C134" s="187" t="s">
        <v>50</v>
      </c>
      <c r="D134" s="187" t="s">
        <v>67</v>
      </c>
      <c r="E134" s="60">
        <v>131</v>
      </c>
      <c r="F134" s="60">
        <v>68.099999999999994</v>
      </c>
      <c r="G134" s="61">
        <f>SUM(113/E134)*(H134-F134-0)</f>
        <v>27.516793893129776</v>
      </c>
      <c r="H134" s="62">
        <v>100</v>
      </c>
      <c r="I134" s="63" t="s">
        <v>68</v>
      </c>
      <c r="J134" s="46"/>
      <c r="K134" s="69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</row>
    <row r="135" spans="1:34" s="2" customFormat="1" ht="16" customHeight="1" x14ac:dyDescent="0.15">
      <c r="A135" s="80">
        <v>14</v>
      </c>
      <c r="B135" s="125">
        <v>46076</v>
      </c>
      <c r="C135" s="187" t="s">
        <v>50</v>
      </c>
      <c r="D135" s="187" t="s">
        <v>67</v>
      </c>
      <c r="E135" s="60">
        <v>118</v>
      </c>
      <c r="F135" s="60">
        <v>67.2</v>
      </c>
      <c r="G135" s="61">
        <f t="shared" ref="G135" si="39">SUM(113/E135)*(H135-F135-0)</f>
        <v>25.664406779661014</v>
      </c>
      <c r="H135" s="62">
        <v>94</v>
      </c>
      <c r="I135" s="124" t="s">
        <v>101</v>
      </c>
      <c r="J135" s="46"/>
      <c r="K135" s="66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</row>
    <row r="136" spans="1:34" s="2" customFormat="1" ht="16" customHeight="1" x14ac:dyDescent="0.15">
      <c r="A136" s="80">
        <v>15</v>
      </c>
      <c r="B136" s="125">
        <v>46097</v>
      </c>
      <c r="C136" s="187" t="s">
        <v>50</v>
      </c>
      <c r="D136" s="187" t="s">
        <v>67</v>
      </c>
      <c r="E136" s="60">
        <v>131</v>
      </c>
      <c r="F136" s="60">
        <v>68.099999999999994</v>
      </c>
      <c r="G136" s="61">
        <f t="shared" ref="G136" si="40">SUM(113/E136)*(H136-F136-0)</f>
        <v>29.241984732824431</v>
      </c>
      <c r="H136" s="62">
        <v>102</v>
      </c>
      <c r="I136" s="63" t="s">
        <v>68</v>
      </c>
      <c r="J136" s="46"/>
      <c r="K136" s="66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</row>
    <row r="137" spans="1:34" s="2" customFormat="1" ht="16" customHeight="1" x14ac:dyDescent="0.15">
      <c r="A137" s="80">
        <v>16</v>
      </c>
      <c r="B137" s="190">
        <v>46104</v>
      </c>
      <c r="C137" s="187" t="s">
        <v>50</v>
      </c>
      <c r="D137" s="187" t="s">
        <v>67</v>
      </c>
      <c r="E137" s="175">
        <v>120</v>
      </c>
      <c r="F137" s="175">
        <v>68.5</v>
      </c>
      <c r="G137" s="61">
        <f t="shared" ref="G137" si="41">SUM(113/E137)*(H137-F137-0)</f>
        <v>24.954166666666666</v>
      </c>
      <c r="H137" s="177">
        <v>95</v>
      </c>
      <c r="I137" s="178" t="s">
        <v>83</v>
      </c>
      <c r="J137" s="46"/>
      <c r="K137" s="66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</row>
    <row r="138" spans="1:34" s="2" customFormat="1" ht="16" customHeight="1" x14ac:dyDescent="0.15">
      <c r="A138" s="80">
        <v>17</v>
      </c>
      <c r="B138" s="190">
        <v>46111</v>
      </c>
      <c r="C138" s="187" t="s">
        <v>50</v>
      </c>
      <c r="D138" s="187" t="s">
        <v>67</v>
      </c>
      <c r="E138" s="221">
        <v>113</v>
      </c>
      <c r="F138" s="221">
        <v>68.5</v>
      </c>
      <c r="G138" s="219">
        <f t="shared" ref="G138:G139" si="42">SUM(113/E138)*(H138-F138-0)</f>
        <v>33.5</v>
      </c>
      <c r="H138" s="222">
        <v>102</v>
      </c>
      <c r="I138" s="223" t="s">
        <v>107</v>
      </c>
      <c r="J138" s="46"/>
      <c r="K138" s="66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</row>
    <row r="139" spans="1:34" s="2" customFormat="1" ht="16" customHeight="1" x14ac:dyDescent="0.15">
      <c r="A139" s="80">
        <v>18</v>
      </c>
      <c r="B139" s="190">
        <v>46118</v>
      </c>
      <c r="C139" s="187" t="s">
        <v>50</v>
      </c>
      <c r="D139" s="187" t="s">
        <v>67</v>
      </c>
      <c r="E139" s="175">
        <v>120</v>
      </c>
      <c r="F139" s="175">
        <v>68.5</v>
      </c>
      <c r="G139" s="61">
        <f t="shared" si="42"/>
        <v>26.837499999999999</v>
      </c>
      <c r="H139" s="177">
        <v>97</v>
      </c>
      <c r="I139" s="178" t="s">
        <v>83</v>
      </c>
      <c r="J139" s="46"/>
      <c r="K139" s="66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</row>
    <row r="140" spans="1:34" s="2" customFormat="1" ht="16" customHeight="1" x14ac:dyDescent="0.15">
      <c r="A140" s="80">
        <v>19</v>
      </c>
      <c r="B140" s="125">
        <v>46146</v>
      </c>
      <c r="C140" s="59" t="s">
        <v>50</v>
      </c>
      <c r="D140" s="59" t="s">
        <v>67</v>
      </c>
      <c r="E140" s="175">
        <v>120</v>
      </c>
      <c r="F140" s="175">
        <v>68.5</v>
      </c>
      <c r="G140" s="61">
        <f t="shared" ref="G140" si="43">SUM(113/E140)*(H140-F140-0)</f>
        <v>28.720833333333331</v>
      </c>
      <c r="H140" s="177">
        <v>99</v>
      </c>
      <c r="I140" s="178" t="s">
        <v>83</v>
      </c>
      <c r="J140" s="46"/>
      <c r="K140" s="66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</row>
    <row r="141" spans="1:34" s="2" customFormat="1" ht="16" customHeight="1" thickBot="1" x14ac:dyDescent="0.2">
      <c r="A141" s="81">
        <v>20</v>
      </c>
      <c r="B141" s="194">
        <v>46153</v>
      </c>
      <c r="C141" s="349" t="s">
        <v>50</v>
      </c>
      <c r="D141" s="349" t="s">
        <v>67</v>
      </c>
      <c r="E141" s="148">
        <v>118</v>
      </c>
      <c r="F141" s="148">
        <v>67.2</v>
      </c>
      <c r="G141" s="149">
        <f>SUM(113/E141)*(H141-F141-0)</f>
        <v>32.367796610169492</v>
      </c>
      <c r="H141" s="195">
        <v>101</v>
      </c>
      <c r="I141" s="164" t="s">
        <v>101</v>
      </c>
      <c r="J141" s="71"/>
      <c r="K141" s="72"/>
    </row>
    <row r="142" spans="1:34" s="2" customFormat="1" ht="16" customHeight="1" x14ac:dyDescent="0.15">
      <c r="A142" s="79">
        <v>1</v>
      </c>
      <c r="B142" s="218">
        <v>46111</v>
      </c>
      <c r="C142" s="108" t="s">
        <v>30</v>
      </c>
      <c r="D142" s="108" t="s">
        <v>31</v>
      </c>
      <c r="E142" s="331">
        <v>113</v>
      </c>
      <c r="F142" s="331">
        <v>68.5</v>
      </c>
      <c r="G142" s="110">
        <f t="shared" ref="G142:G144" si="44">SUM(113/E142)*(H142-F142-0)</f>
        <v>27.5</v>
      </c>
      <c r="H142" s="347">
        <v>96</v>
      </c>
      <c r="I142" s="348" t="s">
        <v>107</v>
      </c>
      <c r="J142" s="64">
        <v>1</v>
      </c>
      <c r="K142" s="65">
        <f t="shared" ref="K142:K149" si="45">SMALL($G$142:$G$161,J142)</f>
        <v>14.776923076923078</v>
      </c>
    </row>
    <row r="143" spans="1:34" s="2" customFormat="1" ht="16" customHeight="1" x14ac:dyDescent="0.15">
      <c r="A143" s="80">
        <v>2</v>
      </c>
      <c r="B143" s="125">
        <v>46139</v>
      </c>
      <c r="C143" s="59" t="s">
        <v>30</v>
      </c>
      <c r="D143" s="59" t="s">
        <v>31</v>
      </c>
      <c r="E143" s="60">
        <v>124</v>
      </c>
      <c r="F143" s="60">
        <v>68.7</v>
      </c>
      <c r="G143" s="61">
        <f t="shared" si="44"/>
        <v>27.612096774193546</v>
      </c>
      <c r="H143" s="62">
        <v>99</v>
      </c>
      <c r="I143" s="124" t="s">
        <v>156</v>
      </c>
      <c r="J143" s="52">
        <v>2</v>
      </c>
      <c r="K143" s="66">
        <f t="shared" si="45"/>
        <v>17.588695652173918</v>
      </c>
    </row>
    <row r="144" spans="1:34" s="2" customFormat="1" ht="16" customHeight="1" x14ac:dyDescent="0.15">
      <c r="A144" s="80">
        <v>3</v>
      </c>
      <c r="B144" s="328">
        <v>46146</v>
      </c>
      <c r="C144" s="214" t="s">
        <v>30</v>
      </c>
      <c r="D144" s="214" t="s">
        <v>31</v>
      </c>
      <c r="E144" s="335">
        <v>120</v>
      </c>
      <c r="F144" s="335">
        <v>68.5</v>
      </c>
      <c r="G144" s="61">
        <f t="shared" si="44"/>
        <v>22.129166666666666</v>
      </c>
      <c r="H144" s="336">
        <v>92</v>
      </c>
      <c r="I144" s="337" t="s">
        <v>83</v>
      </c>
      <c r="J144" s="49">
        <v>3</v>
      </c>
      <c r="K144" s="66">
        <f t="shared" si="45"/>
        <v>18.571304347826093</v>
      </c>
      <c r="L144" s="8"/>
    </row>
    <row r="145" spans="1:34" s="2" customFormat="1" ht="16" customHeight="1" x14ac:dyDescent="0.15">
      <c r="A145" s="80">
        <v>4</v>
      </c>
      <c r="B145" s="125">
        <v>46153</v>
      </c>
      <c r="C145" s="108" t="s">
        <v>30</v>
      </c>
      <c r="D145" s="108" t="s">
        <v>31</v>
      </c>
      <c r="E145" s="60">
        <v>118</v>
      </c>
      <c r="F145" s="60">
        <v>67.2</v>
      </c>
      <c r="G145" s="61">
        <f t="shared" ref="G145" si="46">SUM(113/E145)*(H145-F145-0)</f>
        <v>23.74915254237288</v>
      </c>
      <c r="H145" s="62">
        <v>92</v>
      </c>
      <c r="I145" s="124" t="s">
        <v>101</v>
      </c>
      <c r="J145" s="46">
        <v>4</v>
      </c>
      <c r="K145" s="66">
        <f t="shared" si="45"/>
        <v>18.96101694915254</v>
      </c>
    </row>
    <row r="146" spans="1:34" s="2" customFormat="1" ht="16" customHeight="1" x14ac:dyDescent="0.15">
      <c r="A146" s="80">
        <v>5</v>
      </c>
      <c r="B146" s="328">
        <v>46160</v>
      </c>
      <c r="C146" s="214" t="s">
        <v>30</v>
      </c>
      <c r="D146" s="214" t="s">
        <v>31</v>
      </c>
      <c r="E146" s="335">
        <v>120</v>
      </c>
      <c r="F146" s="335">
        <v>68.5</v>
      </c>
      <c r="G146" s="61">
        <f t="shared" ref="G146" si="47">SUM(113/E146)*(H146-F146-0)</f>
        <v>26.837499999999999</v>
      </c>
      <c r="H146" s="336">
        <v>97</v>
      </c>
      <c r="I146" s="337" t="s">
        <v>83</v>
      </c>
      <c r="J146" s="48">
        <v>5</v>
      </c>
      <c r="K146" s="66">
        <f t="shared" si="45"/>
        <v>21.1875</v>
      </c>
    </row>
    <row r="147" spans="1:34" s="2" customFormat="1" ht="16" customHeight="1" x14ac:dyDescent="0.15">
      <c r="A147" s="80">
        <v>6</v>
      </c>
      <c r="B147" s="328">
        <v>46181</v>
      </c>
      <c r="C147" s="214" t="s">
        <v>30</v>
      </c>
      <c r="D147" s="214" t="s">
        <v>31</v>
      </c>
      <c r="E147" s="335">
        <v>120</v>
      </c>
      <c r="F147" s="335">
        <v>68.5</v>
      </c>
      <c r="G147" s="61">
        <f t="shared" ref="G147:G149" si="48">SUM(113/E147)*(H147-F147-0)</f>
        <v>23.070833333333333</v>
      </c>
      <c r="H147" s="336">
        <v>93</v>
      </c>
      <c r="I147" s="337" t="s">
        <v>83</v>
      </c>
      <c r="J147" s="46">
        <v>6</v>
      </c>
      <c r="K147" s="66">
        <f t="shared" si="45"/>
        <v>21.478625954198478</v>
      </c>
    </row>
    <row r="148" spans="1:34" s="2" customFormat="1" ht="16" customHeight="1" x14ac:dyDescent="0.15">
      <c r="A148" s="80">
        <v>7</v>
      </c>
      <c r="B148" s="218">
        <v>46195</v>
      </c>
      <c r="C148" s="108" t="s">
        <v>30</v>
      </c>
      <c r="D148" s="108" t="s">
        <v>31</v>
      </c>
      <c r="E148" s="60">
        <v>131</v>
      </c>
      <c r="F148" s="60">
        <v>68.099999999999994</v>
      </c>
      <c r="G148" s="61">
        <f t="shared" si="48"/>
        <v>34.417557251908399</v>
      </c>
      <c r="H148" s="62">
        <v>108</v>
      </c>
      <c r="I148" s="63" t="s">
        <v>68</v>
      </c>
      <c r="J148" s="46">
        <v>7</v>
      </c>
      <c r="K148" s="66">
        <f t="shared" si="45"/>
        <v>22.129166666666666</v>
      </c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</row>
    <row r="149" spans="1:34" s="2" customFormat="1" ht="16" customHeight="1" x14ac:dyDescent="0.15">
      <c r="A149" s="80">
        <v>8</v>
      </c>
      <c r="B149" s="131">
        <v>46202</v>
      </c>
      <c r="C149" s="108" t="s">
        <v>30</v>
      </c>
      <c r="D149" s="108" t="s">
        <v>31</v>
      </c>
      <c r="E149" s="109">
        <v>125</v>
      </c>
      <c r="F149" s="109">
        <v>70.400000000000006</v>
      </c>
      <c r="G149" s="61">
        <f t="shared" si="48"/>
        <v>24.046399999999995</v>
      </c>
      <c r="H149" s="109">
        <v>97</v>
      </c>
      <c r="I149" s="153" t="s">
        <v>83</v>
      </c>
      <c r="J149" s="46">
        <v>8</v>
      </c>
      <c r="K149" s="66">
        <f t="shared" si="45"/>
        <v>23.070833333333333</v>
      </c>
    </row>
    <row r="150" spans="1:34" s="2" customFormat="1" ht="16" customHeight="1" thickBot="1" x14ac:dyDescent="0.2">
      <c r="A150" s="80">
        <v>9</v>
      </c>
      <c r="B150" s="328">
        <v>46209</v>
      </c>
      <c r="C150" s="214" t="s">
        <v>30</v>
      </c>
      <c r="D150" s="214" t="s">
        <v>31</v>
      </c>
      <c r="E150" s="335">
        <v>120</v>
      </c>
      <c r="F150" s="335">
        <v>68.5</v>
      </c>
      <c r="G150" s="61">
        <f t="shared" ref="G150:G151" si="49">SUM(113/E150)*(H150-F150-0)</f>
        <v>25.895833333333332</v>
      </c>
      <c r="H150" s="336">
        <v>96</v>
      </c>
      <c r="I150" s="337" t="s">
        <v>83</v>
      </c>
      <c r="J150" s="50"/>
      <c r="K150" s="67">
        <f>AVERAGE(K142:K149)</f>
        <v>19.720508247534262</v>
      </c>
    </row>
    <row r="151" spans="1:34" s="2" customFormat="1" ht="16" customHeight="1" thickTop="1" x14ac:dyDescent="0.15">
      <c r="A151" s="80">
        <v>10</v>
      </c>
      <c r="B151" s="125">
        <v>46216</v>
      </c>
      <c r="C151" s="214" t="s">
        <v>30</v>
      </c>
      <c r="D151" s="214" t="s">
        <v>31</v>
      </c>
      <c r="E151" s="175">
        <v>115</v>
      </c>
      <c r="F151" s="175">
        <v>66.099999999999994</v>
      </c>
      <c r="G151" s="61">
        <f t="shared" si="49"/>
        <v>18.571304347826093</v>
      </c>
      <c r="H151" s="177">
        <v>85</v>
      </c>
      <c r="I151" s="330" t="s">
        <v>101</v>
      </c>
      <c r="J151" s="53"/>
      <c r="K151" s="88"/>
    </row>
    <row r="152" spans="1:34" s="2" customFormat="1" ht="16" customHeight="1" x14ac:dyDescent="0.15">
      <c r="A152" s="80">
        <v>11</v>
      </c>
      <c r="B152" s="328">
        <v>46230</v>
      </c>
      <c r="C152" s="214" t="s">
        <v>30</v>
      </c>
      <c r="D152" s="214" t="s">
        <v>31</v>
      </c>
      <c r="E152" s="335">
        <v>120</v>
      </c>
      <c r="F152" s="335">
        <v>68.5</v>
      </c>
      <c r="G152" s="61">
        <f t="shared" ref="G152:G153" si="50">SUM(113/E152)*(H152-F152-0)</f>
        <v>26.837499999999999</v>
      </c>
      <c r="H152" s="336">
        <v>97</v>
      </c>
      <c r="I152" s="337" t="s">
        <v>83</v>
      </c>
      <c r="J152" s="46"/>
      <c r="K152" s="69"/>
    </row>
    <row r="153" spans="1:34" s="2" customFormat="1" ht="16" customHeight="1" x14ac:dyDescent="0.15">
      <c r="A153" s="80">
        <v>12</v>
      </c>
      <c r="B153" s="218">
        <v>46237</v>
      </c>
      <c r="C153" s="108" t="s">
        <v>30</v>
      </c>
      <c r="D153" s="108" t="s">
        <v>31</v>
      </c>
      <c r="E153" s="60">
        <v>131</v>
      </c>
      <c r="F153" s="60">
        <v>68.099999999999994</v>
      </c>
      <c r="G153" s="61">
        <f t="shared" si="50"/>
        <v>21.478625954198478</v>
      </c>
      <c r="H153" s="62">
        <v>93</v>
      </c>
      <c r="I153" s="63" t="s">
        <v>68</v>
      </c>
      <c r="J153" s="49"/>
      <c r="K153" s="68"/>
    </row>
    <row r="154" spans="1:34" s="2" customFormat="1" ht="16" customHeight="1" x14ac:dyDescent="0.15">
      <c r="A154" s="80">
        <v>13</v>
      </c>
      <c r="B154" s="328">
        <v>46244</v>
      </c>
      <c r="C154" s="214" t="s">
        <v>30</v>
      </c>
      <c r="D154" s="214" t="s">
        <v>31</v>
      </c>
      <c r="E154" s="335">
        <v>120</v>
      </c>
      <c r="F154" s="335">
        <v>68.5</v>
      </c>
      <c r="G154" s="61">
        <f t="shared" ref="G154" si="51">SUM(113/E154)*(H154-F154-0)</f>
        <v>27.779166666666665</v>
      </c>
      <c r="H154" s="336">
        <v>98</v>
      </c>
      <c r="I154" s="337" t="s">
        <v>83</v>
      </c>
      <c r="J154" s="53"/>
      <c r="K154" s="88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</row>
    <row r="155" spans="1:34" s="2" customFormat="1" ht="16" customHeight="1" x14ac:dyDescent="0.15">
      <c r="A155" s="80">
        <v>15</v>
      </c>
      <c r="B155" s="374">
        <v>46251</v>
      </c>
      <c r="C155" s="375" t="s">
        <v>30</v>
      </c>
      <c r="D155" s="375" t="s">
        <v>31</v>
      </c>
      <c r="E155" s="156">
        <v>130</v>
      </c>
      <c r="F155" s="156">
        <v>68</v>
      </c>
      <c r="G155" s="157">
        <f t="shared" ref="G155:G157" si="52">SUM(113/E155)*(H155-F155-0)</f>
        <v>14.776923076923078</v>
      </c>
      <c r="H155" s="376">
        <v>85</v>
      </c>
      <c r="I155" s="377" t="s">
        <v>4</v>
      </c>
      <c r="J155" s="46"/>
      <c r="K155" s="66"/>
    </row>
    <row r="156" spans="1:34" s="2" customFormat="1" ht="16" customHeight="1" x14ac:dyDescent="0.15">
      <c r="A156" s="80">
        <v>14</v>
      </c>
      <c r="B156" s="218">
        <v>46258</v>
      </c>
      <c r="C156" s="108" t="s">
        <v>30</v>
      </c>
      <c r="D156" s="108" t="s">
        <v>31</v>
      </c>
      <c r="E156" s="175">
        <v>115</v>
      </c>
      <c r="F156" s="175">
        <v>66.099999999999994</v>
      </c>
      <c r="G156" s="61">
        <f t="shared" si="52"/>
        <v>17.588695652173918</v>
      </c>
      <c r="H156" s="177">
        <v>84</v>
      </c>
      <c r="I156" s="330" t="s">
        <v>101</v>
      </c>
      <c r="J156" s="53"/>
      <c r="K156" s="88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</row>
    <row r="157" spans="1:34" s="2" customFormat="1" ht="16" customHeight="1" x14ac:dyDescent="0.15">
      <c r="A157" s="80">
        <v>16</v>
      </c>
      <c r="B157" s="209">
        <v>46069</v>
      </c>
      <c r="C157" s="37" t="s">
        <v>30</v>
      </c>
      <c r="D157" s="37" t="s">
        <v>31</v>
      </c>
      <c r="E157" s="135">
        <v>113</v>
      </c>
      <c r="F157" s="135">
        <v>68.5</v>
      </c>
      <c r="G157" s="22">
        <f t="shared" si="52"/>
        <v>30.5</v>
      </c>
      <c r="H157" s="196">
        <v>99</v>
      </c>
      <c r="I157" s="136" t="s">
        <v>107</v>
      </c>
      <c r="J157" s="46"/>
      <c r="K157" s="66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</row>
    <row r="158" spans="1:34" s="2" customFormat="1" ht="16" customHeight="1" x14ac:dyDescent="0.15">
      <c r="A158" s="80">
        <v>17</v>
      </c>
      <c r="B158" s="24">
        <v>46076</v>
      </c>
      <c r="C158" s="37" t="s">
        <v>30</v>
      </c>
      <c r="D158" s="37" t="s">
        <v>31</v>
      </c>
      <c r="E158" s="21">
        <v>118</v>
      </c>
      <c r="F158" s="21">
        <v>67.2</v>
      </c>
      <c r="G158" s="22">
        <f t="shared" ref="G158" si="53">SUM(113/E158)*(H158-F158-0)</f>
        <v>18.96101694915254</v>
      </c>
      <c r="H158" s="30">
        <v>87</v>
      </c>
      <c r="I158" s="23" t="s">
        <v>101</v>
      </c>
      <c r="J158" s="50"/>
      <c r="K158" s="66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</row>
    <row r="159" spans="1:34" s="2" customFormat="1" ht="16" customHeight="1" x14ac:dyDescent="0.15">
      <c r="A159" s="80">
        <v>18</v>
      </c>
      <c r="B159" s="209">
        <v>46090</v>
      </c>
      <c r="C159" s="37" t="s">
        <v>30</v>
      </c>
      <c r="D159" s="37" t="s">
        <v>31</v>
      </c>
      <c r="E159" s="168">
        <v>120</v>
      </c>
      <c r="F159" s="168">
        <v>68.5</v>
      </c>
      <c r="G159" s="22">
        <f t="shared" ref="G159" si="54">SUM(113/E159)*(H159-F159-0)</f>
        <v>21.1875</v>
      </c>
      <c r="H159" s="170">
        <v>91</v>
      </c>
      <c r="I159" s="171" t="s">
        <v>83</v>
      </c>
      <c r="J159" s="46"/>
      <c r="K159" s="66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</row>
    <row r="160" spans="1:34" s="2" customFormat="1" ht="16" customHeight="1" x14ac:dyDescent="0.15">
      <c r="A160" s="80">
        <v>19</v>
      </c>
      <c r="B160" s="217">
        <v>46097</v>
      </c>
      <c r="C160" s="37" t="s">
        <v>30</v>
      </c>
      <c r="D160" s="37" t="s">
        <v>31</v>
      </c>
      <c r="E160" s="21">
        <v>131</v>
      </c>
      <c r="F160" s="21">
        <v>68.099999999999994</v>
      </c>
      <c r="G160" s="22">
        <f t="shared" ref="G160:G161" si="55">SUM(113/E160)*(H160-F160-0)</f>
        <v>33.554961832061075</v>
      </c>
      <c r="H160" s="30">
        <v>107</v>
      </c>
      <c r="I160" s="28" t="s">
        <v>68</v>
      </c>
      <c r="J160" s="46"/>
      <c r="K160" s="66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</row>
    <row r="161" spans="1:34" s="2" customFormat="1" ht="16" customHeight="1" thickBot="1" x14ac:dyDescent="0.2">
      <c r="A161" s="81">
        <v>20</v>
      </c>
      <c r="B161" s="317">
        <v>46104</v>
      </c>
      <c r="C161" s="91" t="s">
        <v>30</v>
      </c>
      <c r="D161" s="91" t="s">
        <v>31</v>
      </c>
      <c r="E161" s="318">
        <v>120</v>
      </c>
      <c r="F161" s="318">
        <v>68.5</v>
      </c>
      <c r="G161" s="93">
        <f t="shared" si="55"/>
        <v>27.779166666666665</v>
      </c>
      <c r="H161" s="319">
        <v>98</v>
      </c>
      <c r="I161" s="320" t="s">
        <v>83</v>
      </c>
      <c r="J161" s="71"/>
      <c r="K161" s="72"/>
    </row>
    <row r="162" spans="1:34" s="2" customFormat="1" ht="16" customHeight="1" x14ac:dyDescent="0.15">
      <c r="A162" s="79">
        <v>1</v>
      </c>
      <c r="B162" s="239">
        <v>46028</v>
      </c>
      <c r="C162" s="172" t="s">
        <v>92</v>
      </c>
      <c r="D162" s="172" t="s">
        <v>128</v>
      </c>
      <c r="E162" s="257">
        <v>120</v>
      </c>
      <c r="F162" s="257">
        <v>68.5</v>
      </c>
      <c r="G162" s="39">
        <f t="shared" ref="G162" si="56">SUM(113/E162)*(H162-F162-0)</f>
        <v>43.787500000000001</v>
      </c>
      <c r="H162" s="259">
        <v>115</v>
      </c>
      <c r="I162" s="186" t="s">
        <v>83</v>
      </c>
      <c r="J162" s="64">
        <v>1</v>
      </c>
      <c r="K162" s="145">
        <f>SMALL($G$162:$G$181,J162)-2</f>
        <v>28.604166666666668</v>
      </c>
    </row>
    <row r="163" spans="1:34" s="2" customFormat="1" ht="16" customHeight="1" x14ac:dyDescent="0.15">
      <c r="A163" s="80">
        <v>2</v>
      </c>
      <c r="B163" s="239">
        <v>46090</v>
      </c>
      <c r="C163" s="172" t="s">
        <v>92</v>
      </c>
      <c r="D163" s="172" t="s">
        <v>128</v>
      </c>
      <c r="E163" s="168">
        <v>120</v>
      </c>
      <c r="F163" s="168">
        <v>68.5</v>
      </c>
      <c r="G163" s="22">
        <f t="shared" ref="G163" si="57">SUM(113/E163)*(H163-F163-0)</f>
        <v>40.962499999999999</v>
      </c>
      <c r="H163" s="170">
        <v>112</v>
      </c>
      <c r="I163" s="171" t="s">
        <v>83</v>
      </c>
      <c r="J163" s="46">
        <v>2</v>
      </c>
      <c r="K163" s="66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</row>
    <row r="164" spans="1:34" s="2" customFormat="1" ht="16" customHeight="1" x14ac:dyDescent="0.15">
      <c r="A164" s="80">
        <v>3</v>
      </c>
      <c r="B164" s="239">
        <v>46104</v>
      </c>
      <c r="C164" s="172" t="s">
        <v>92</v>
      </c>
      <c r="D164" s="172" t="s">
        <v>128</v>
      </c>
      <c r="E164" s="168">
        <v>120</v>
      </c>
      <c r="F164" s="168">
        <v>68.5</v>
      </c>
      <c r="G164" s="22">
        <f t="shared" ref="G164" si="58">SUM(113/E164)*(H164-F164-0)</f>
        <v>30.604166666666668</v>
      </c>
      <c r="H164" s="170">
        <v>101</v>
      </c>
      <c r="I164" s="171" t="s">
        <v>83</v>
      </c>
      <c r="J164" s="46">
        <v>3</v>
      </c>
      <c r="K164" s="146"/>
    </row>
    <row r="165" spans="1:34" s="2" customFormat="1" ht="16" customHeight="1" x14ac:dyDescent="0.15">
      <c r="A165" s="80">
        <v>4</v>
      </c>
      <c r="B165" s="239"/>
      <c r="C165" s="172"/>
      <c r="D165" s="172"/>
      <c r="E165" s="225"/>
      <c r="F165" s="225"/>
      <c r="G165" s="197"/>
      <c r="H165" s="240"/>
      <c r="I165" s="226"/>
      <c r="J165" s="46">
        <v>4</v>
      </c>
      <c r="K165" s="146"/>
    </row>
    <row r="166" spans="1:34" s="2" customFormat="1" ht="16" customHeight="1" x14ac:dyDescent="0.15">
      <c r="A166" s="80">
        <v>5</v>
      </c>
      <c r="B166" s="239"/>
      <c r="C166" s="172"/>
      <c r="D166" s="172"/>
      <c r="E166" s="225"/>
      <c r="F166" s="225"/>
      <c r="G166" s="197"/>
      <c r="H166" s="240"/>
      <c r="I166" s="226"/>
      <c r="J166" s="46">
        <v>5</v>
      </c>
      <c r="K166" s="146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</row>
    <row r="167" spans="1:34" s="2" customFormat="1" ht="16" customHeight="1" x14ac:dyDescent="0.15">
      <c r="A167" s="80">
        <v>6</v>
      </c>
      <c r="B167" s="239"/>
      <c r="C167" s="172"/>
      <c r="D167" s="172"/>
      <c r="E167" s="225"/>
      <c r="F167" s="225"/>
      <c r="G167" s="197"/>
      <c r="H167" s="240"/>
      <c r="I167" s="226"/>
      <c r="J167" s="46">
        <v>6</v>
      </c>
      <c r="K167" s="146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</row>
    <row r="168" spans="1:34" s="2" customFormat="1" ht="16" customHeight="1" x14ac:dyDescent="0.15">
      <c r="A168" s="80">
        <v>7</v>
      </c>
      <c r="B168" s="245"/>
      <c r="C168" s="172"/>
      <c r="D168" s="172"/>
      <c r="E168" s="246"/>
      <c r="F168" s="246"/>
      <c r="G168" s="247"/>
      <c r="H168" s="246"/>
      <c r="I168" s="248"/>
      <c r="J168" s="46">
        <v>7</v>
      </c>
      <c r="K168" s="146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</row>
    <row r="169" spans="1:34" s="2" customFormat="1" ht="16" customHeight="1" x14ac:dyDescent="0.15">
      <c r="A169" s="80">
        <v>8</v>
      </c>
      <c r="B169" s="241"/>
      <c r="C169" s="242"/>
      <c r="D169" s="242"/>
      <c r="E169" s="220"/>
      <c r="F169" s="220"/>
      <c r="G169" s="197"/>
      <c r="H169" s="243"/>
      <c r="I169" s="244"/>
      <c r="J169" s="46">
        <v>8</v>
      </c>
      <c r="K169" s="66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</row>
    <row r="170" spans="1:34" s="2" customFormat="1" ht="16" customHeight="1" thickBot="1" x14ac:dyDescent="0.2">
      <c r="A170" s="80">
        <v>9</v>
      </c>
      <c r="B170" s="245"/>
      <c r="C170" s="242"/>
      <c r="D170" s="242"/>
      <c r="E170" s="220"/>
      <c r="F170" s="220"/>
      <c r="G170" s="165"/>
      <c r="H170" s="236"/>
      <c r="I170" s="244"/>
      <c r="J170" s="207"/>
      <c r="K170" s="67">
        <f>AVERAGE(K162:K169)</f>
        <v>28.604166666666668</v>
      </c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</row>
    <row r="171" spans="1:34" s="2" customFormat="1" ht="16" customHeight="1" thickTop="1" x14ac:dyDescent="0.15">
      <c r="A171" s="80">
        <v>10</v>
      </c>
      <c r="B171" s="245"/>
      <c r="C171" s="172"/>
      <c r="D171" s="172"/>
      <c r="E171" s="246"/>
      <c r="F171" s="246"/>
      <c r="G171" s="247"/>
      <c r="H171" s="246"/>
      <c r="I171" s="248"/>
      <c r="J171" s="46"/>
      <c r="K171" s="69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</row>
    <row r="172" spans="1:34" s="2" customFormat="1" ht="16" customHeight="1" x14ac:dyDescent="0.15">
      <c r="A172" s="80">
        <v>11</v>
      </c>
      <c r="B172" s="245"/>
      <c r="C172" s="172"/>
      <c r="D172" s="172"/>
      <c r="E172" s="220"/>
      <c r="F172" s="220"/>
      <c r="G172" s="197"/>
      <c r="H172" s="236"/>
      <c r="I172" s="166"/>
      <c r="J172" s="46"/>
      <c r="K172" s="69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</row>
    <row r="173" spans="1:34" s="2" customFormat="1" ht="16" customHeight="1" x14ac:dyDescent="0.15">
      <c r="A173" s="80">
        <v>12</v>
      </c>
      <c r="B173" s="245"/>
      <c r="C173" s="172"/>
      <c r="D173" s="172"/>
      <c r="E173" s="220"/>
      <c r="F173" s="220"/>
      <c r="G173" s="197"/>
      <c r="H173" s="236"/>
      <c r="I173" s="166"/>
      <c r="J173" s="46"/>
      <c r="K173" s="69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</row>
    <row r="174" spans="1:34" s="2" customFormat="1" ht="16" customHeight="1" x14ac:dyDescent="0.15">
      <c r="A174" s="80">
        <v>13</v>
      </c>
      <c r="B174" s="245"/>
      <c r="C174" s="172"/>
      <c r="D174" s="172"/>
      <c r="E174" s="220"/>
      <c r="F174" s="220"/>
      <c r="G174" s="197"/>
      <c r="H174" s="236"/>
      <c r="I174" s="166"/>
      <c r="J174" s="46"/>
      <c r="K174" s="69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</row>
    <row r="175" spans="1:34" s="2" customFormat="1" ht="16" customHeight="1" x14ac:dyDescent="0.15">
      <c r="A175" s="80">
        <v>15</v>
      </c>
      <c r="B175" s="245"/>
      <c r="C175" s="242"/>
      <c r="D175" s="242"/>
      <c r="E175" s="220"/>
      <c r="F175" s="220"/>
      <c r="G175" s="165"/>
      <c r="H175" s="236"/>
      <c r="I175" s="244"/>
      <c r="J175" s="46"/>
      <c r="K175" s="66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</row>
    <row r="176" spans="1:34" s="2" customFormat="1" ht="16" customHeight="1" x14ac:dyDescent="0.15">
      <c r="A176" s="80">
        <v>13</v>
      </c>
      <c r="B176" s="245"/>
      <c r="C176" s="172"/>
      <c r="D176" s="172"/>
      <c r="E176" s="246"/>
      <c r="F176" s="246"/>
      <c r="G176" s="247"/>
      <c r="H176" s="246"/>
      <c r="I176" s="248"/>
      <c r="J176" s="46"/>
      <c r="K176" s="69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</row>
    <row r="177" spans="1:34" s="2" customFormat="1" ht="16" customHeight="1" x14ac:dyDescent="0.15">
      <c r="A177" s="80">
        <v>14</v>
      </c>
      <c r="B177" s="245"/>
      <c r="C177" s="172"/>
      <c r="D177" s="172"/>
      <c r="E177" s="220"/>
      <c r="F177" s="220"/>
      <c r="G177" s="165"/>
      <c r="H177" s="236"/>
      <c r="I177" s="166"/>
      <c r="J177" s="46"/>
      <c r="K177" s="69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</row>
    <row r="178" spans="1:34" s="2" customFormat="1" ht="16" customHeight="1" x14ac:dyDescent="0.15">
      <c r="A178" s="80">
        <v>17</v>
      </c>
      <c r="B178" s="245"/>
      <c r="C178" s="172"/>
      <c r="D178" s="172"/>
      <c r="E178" s="246"/>
      <c r="F178" s="246"/>
      <c r="G178" s="247"/>
      <c r="H178" s="246"/>
      <c r="I178" s="248"/>
      <c r="J178" s="46"/>
      <c r="K178" s="66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</row>
    <row r="179" spans="1:34" s="2" customFormat="1" ht="16" customHeight="1" x14ac:dyDescent="0.15">
      <c r="A179" s="80">
        <v>18</v>
      </c>
      <c r="B179" s="241"/>
      <c r="C179" s="242"/>
      <c r="D179" s="242"/>
      <c r="E179" s="220"/>
      <c r="F179" s="220"/>
      <c r="G179" s="197"/>
      <c r="H179" s="243"/>
      <c r="I179" s="244"/>
      <c r="J179" s="46"/>
      <c r="K179" s="66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</row>
    <row r="180" spans="1:34" s="2" customFormat="1" ht="16" customHeight="1" x14ac:dyDescent="0.15">
      <c r="A180" s="80">
        <v>19</v>
      </c>
      <c r="B180" s="245"/>
      <c r="C180" s="173"/>
      <c r="D180" s="173"/>
      <c r="E180" s="220"/>
      <c r="F180" s="220"/>
      <c r="G180" s="197"/>
      <c r="H180" s="249"/>
      <c r="I180" s="166"/>
      <c r="J180" s="46"/>
      <c r="K180" s="66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</row>
    <row r="181" spans="1:34" s="2" customFormat="1" ht="16" customHeight="1" thickBot="1" x14ac:dyDescent="0.2">
      <c r="A181" s="81">
        <v>20</v>
      </c>
      <c r="B181" s="250"/>
      <c r="C181" s="251"/>
      <c r="D181" s="251"/>
      <c r="E181" s="252"/>
      <c r="F181" s="252"/>
      <c r="G181" s="253"/>
      <c r="H181" s="254"/>
      <c r="I181" s="255"/>
      <c r="J181" s="71"/>
      <c r="K181" s="72"/>
    </row>
    <row r="182" spans="1:34" s="2" customFormat="1" ht="16" customHeight="1" x14ac:dyDescent="0.15">
      <c r="A182" s="79">
        <v>1</v>
      </c>
      <c r="B182" s="190">
        <v>46055</v>
      </c>
      <c r="C182" s="174" t="s">
        <v>36</v>
      </c>
      <c r="D182" s="174" t="s">
        <v>37</v>
      </c>
      <c r="E182" s="175">
        <v>120</v>
      </c>
      <c r="F182" s="175">
        <v>68.5</v>
      </c>
      <c r="G182" s="110">
        <f>SUM(113/E182)*(H182-F182-0)</f>
        <v>28.720833333333331</v>
      </c>
      <c r="H182" s="177">
        <v>99</v>
      </c>
      <c r="I182" s="178" t="s">
        <v>83</v>
      </c>
      <c r="J182" s="64">
        <v>1</v>
      </c>
      <c r="K182" s="65">
        <f t="shared" ref="K182:K189" si="59">SMALL($G$182:$G$201,J182)</f>
        <v>17.045762711864406</v>
      </c>
    </row>
    <row r="183" spans="1:34" s="2" customFormat="1" ht="16" customHeight="1" x14ac:dyDescent="0.15">
      <c r="A183" s="80">
        <v>2</v>
      </c>
      <c r="B183" s="309">
        <v>46062</v>
      </c>
      <c r="C183" s="174" t="s">
        <v>36</v>
      </c>
      <c r="D183" s="174" t="s">
        <v>37</v>
      </c>
      <c r="E183" s="221">
        <v>131</v>
      </c>
      <c r="F183" s="221">
        <v>68.099999999999994</v>
      </c>
      <c r="G183" s="219">
        <f>SUM(113/E183)*(H183-F183-0)</f>
        <v>28.379389312977104</v>
      </c>
      <c r="H183" s="222">
        <v>101</v>
      </c>
      <c r="I183" s="223" t="s">
        <v>68</v>
      </c>
      <c r="J183" s="46">
        <v>2</v>
      </c>
      <c r="K183" s="66">
        <f t="shared" si="59"/>
        <v>17.045762711864406</v>
      </c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</row>
    <row r="184" spans="1:34" s="2" customFormat="1" ht="16" customHeight="1" x14ac:dyDescent="0.15">
      <c r="A184" s="80">
        <v>3</v>
      </c>
      <c r="B184" s="190">
        <v>46069</v>
      </c>
      <c r="C184" s="137" t="s">
        <v>36</v>
      </c>
      <c r="D184" s="137" t="s">
        <v>37</v>
      </c>
      <c r="E184" s="221">
        <v>113</v>
      </c>
      <c r="F184" s="221">
        <v>68.5</v>
      </c>
      <c r="G184" s="219">
        <f t="shared" ref="G184" si="60">SUM(113/E184)*(H184-F184-0)</f>
        <v>30.5</v>
      </c>
      <c r="H184" s="222">
        <v>99</v>
      </c>
      <c r="I184" s="223" t="s">
        <v>107</v>
      </c>
      <c r="J184" s="46">
        <v>3</v>
      </c>
      <c r="K184" s="66">
        <f t="shared" si="59"/>
        <v>18.96101694915254</v>
      </c>
    </row>
    <row r="185" spans="1:34" s="2" customFormat="1" ht="16" customHeight="1" x14ac:dyDescent="0.15">
      <c r="A185" s="80">
        <v>4</v>
      </c>
      <c r="B185" s="125">
        <v>46076</v>
      </c>
      <c r="C185" s="137" t="s">
        <v>36</v>
      </c>
      <c r="D185" s="137" t="s">
        <v>37</v>
      </c>
      <c r="E185" s="60">
        <v>118</v>
      </c>
      <c r="F185" s="60">
        <v>67.2</v>
      </c>
      <c r="G185" s="61">
        <f>SUM(113/E185)*(H185-F185-0)</f>
        <v>17.045762711864406</v>
      </c>
      <c r="H185" s="62">
        <v>85</v>
      </c>
      <c r="I185" s="124" t="s">
        <v>101</v>
      </c>
      <c r="J185" s="46">
        <v>4</v>
      </c>
      <c r="K185" s="66">
        <f t="shared" si="59"/>
        <v>22.5</v>
      </c>
    </row>
    <row r="186" spans="1:34" s="2" customFormat="1" ht="16" customHeight="1" x14ac:dyDescent="0.15">
      <c r="A186" s="80">
        <v>5</v>
      </c>
      <c r="B186" s="190">
        <v>46090</v>
      </c>
      <c r="C186" s="174" t="s">
        <v>36</v>
      </c>
      <c r="D186" s="174" t="s">
        <v>37</v>
      </c>
      <c r="E186" s="175">
        <v>120</v>
      </c>
      <c r="F186" s="175">
        <v>68.5</v>
      </c>
      <c r="G186" s="110">
        <f>SUM(113/E186)*(H186-F186-0)</f>
        <v>30.604166666666668</v>
      </c>
      <c r="H186" s="177">
        <v>101</v>
      </c>
      <c r="I186" s="178" t="s">
        <v>83</v>
      </c>
      <c r="J186" s="46">
        <v>5</v>
      </c>
      <c r="K186" s="66">
        <f t="shared" si="59"/>
        <v>22.79152542372881</v>
      </c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</row>
    <row r="187" spans="1:34" s="2" customFormat="1" ht="16" customHeight="1" x14ac:dyDescent="0.15">
      <c r="A187" s="80">
        <v>6</v>
      </c>
      <c r="B187" s="309">
        <v>46097</v>
      </c>
      <c r="C187" s="174" t="s">
        <v>36</v>
      </c>
      <c r="D187" s="174" t="s">
        <v>37</v>
      </c>
      <c r="E187" s="221">
        <v>131</v>
      </c>
      <c r="F187" s="221">
        <v>68.099999999999994</v>
      </c>
      <c r="G187" s="219">
        <f>SUM(113/E187)*(H187-F187-0)</f>
        <v>26.654198473282449</v>
      </c>
      <c r="H187" s="222">
        <v>99</v>
      </c>
      <c r="I187" s="223" t="s">
        <v>68</v>
      </c>
      <c r="J187" s="46">
        <v>6</v>
      </c>
      <c r="K187" s="66">
        <f t="shared" si="59"/>
        <v>23.142399999999995</v>
      </c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</row>
    <row r="188" spans="1:34" s="2" customFormat="1" ht="16" customHeight="1" x14ac:dyDescent="0.15">
      <c r="A188" s="80">
        <v>7</v>
      </c>
      <c r="B188" s="190">
        <v>46104</v>
      </c>
      <c r="C188" s="108" t="s">
        <v>36</v>
      </c>
      <c r="D188" s="108" t="s">
        <v>37</v>
      </c>
      <c r="E188" s="321">
        <v>125</v>
      </c>
      <c r="F188" s="321">
        <v>70.400000000000006</v>
      </c>
      <c r="G188" s="219">
        <f>SUM(113/E188)*(H188-F188-0)</f>
        <v>23.142399999999995</v>
      </c>
      <c r="H188" s="321">
        <v>96</v>
      </c>
      <c r="I188" s="322" t="s">
        <v>83</v>
      </c>
      <c r="J188" s="46">
        <v>7</v>
      </c>
      <c r="K188" s="66">
        <f t="shared" si="59"/>
        <v>23.142399999999995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</row>
    <row r="189" spans="1:34" s="2" customFormat="1" ht="16" customHeight="1" x14ac:dyDescent="0.15">
      <c r="A189" s="80">
        <v>8</v>
      </c>
      <c r="B189" s="190">
        <v>46111</v>
      </c>
      <c r="C189" s="137" t="s">
        <v>36</v>
      </c>
      <c r="D189" s="137" t="s">
        <v>37</v>
      </c>
      <c r="E189" s="221">
        <v>113</v>
      </c>
      <c r="F189" s="221">
        <v>68.5</v>
      </c>
      <c r="G189" s="219">
        <f t="shared" ref="G189:G190" si="61">SUM(113/E189)*(H189-F189-0)</f>
        <v>22.5</v>
      </c>
      <c r="H189" s="222">
        <v>91</v>
      </c>
      <c r="I189" s="223" t="s">
        <v>107</v>
      </c>
      <c r="J189" s="46">
        <v>8</v>
      </c>
      <c r="K189" s="66">
        <f t="shared" si="59"/>
        <v>24.046399999999995</v>
      </c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</row>
    <row r="190" spans="1:34" s="2" customFormat="1" ht="16" customHeight="1" thickBot="1" x14ac:dyDescent="0.2">
      <c r="A190" s="80">
        <v>9</v>
      </c>
      <c r="B190" s="190">
        <v>46118</v>
      </c>
      <c r="C190" s="108" t="s">
        <v>36</v>
      </c>
      <c r="D190" s="108" t="s">
        <v>37</v>
      </c>
      <c r="E190" s="321">
        <v>125</v>
      </c>
      <c r="F190" s="321">
        <v>70.400000000000006</v>
      </c>
      <c r="G190" s="219">
        <f t="shared" si="61"/>
        <v>24.046399999999995</v>
      </c>
      <c r="H190" s="321">
        <v>97</v>
      </c>
      <c r="I190" s="322" t="s">
        <v>83</v>
      </c>
      <c r="J190" s="46"/>
      <c r="K190" s="67">
        <f>AVERAGE(K182:K189)</f>
        <v>21.084408474576271</v>
      </c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</row>
    <row r="191" spans="1:34" s="2" customFormat="1" ht="16" customHeight="1" thickTop="1" x14ac:dyDescent="0.15">
      <c r="A191" s="80">
        <v>10</v>
      </c>
      <c r="B191" s="125">
        <v>46132</v>
      </c>
      <c r="C191" s="137" t="s">
        <v>36</v>
      </c>
      <c r="D191" s="137" t="s">
        <v>37</v>
      </c>
      <c r="E191" s="60">
        <v>118</v>
      </c>
      <c r="F191" s="60">
        <v>67.2</v>
      </c>
      <c r="G191" s="61">
        <f>SUM(113/E191)*(H191-F191-0)</f>
        <v>22.79152542372881</v>
      </c>
      <c r="H191" s="62">
        <v>91</v>
      </c>
      <c r="I191" s="124" t="s">
        <v>101</v>
      </c>
      <c r="J191" s="46"/>
      <c r="K191" s="69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</row>
    <row r="192" spans="1:34" s="2" customFormat="1" ht="16" customHeight="1" x14ac:dyDescent="0.15">
      <c r="A192" s="80">
        <v>11</v>
      </c>
      <c r="B192" s="125">
        <v>46139</v>
      </c>
      <c r="C192" s="59" t="s">
        <v>36</v>
      </c>
      <c r="D192" s="59" t="s">
        <v>37</v>
      </c>
      <c r="E192" s="60">
        <v>124</v>
      </c>
      <c r="F192" s="60">
        <v>68.7</v>
      </c>
      <c r="G192" s="61">
        <f t="shared" ref="G192:G193" si="62">SUM(113/E192)*(H192-F192-0)</f>
        <v>25.789516129032254</v>
      </c>
      <c r="H192" s="62">
        <v>97</v>
      </c>
      <c r="I192" s="124" t="s">
        <v>156</v>
      </c>
      <c r="J192" s="46"/>
      <c r="K192" s="69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</row>
    <row r="193" spans="1:34" s="2" customFormat="1" ht="16" customHeight="1" x14ac:dyDescent="0.15">
      <c r="A193" s="80">
        <v>12</v>
      </c>
      <c r="B193" s="190">
        <v>46146</v>
      </c>
      <c r="C193" s="298" t="s">
        <v>36</v>
      </c>
      <c r="D193" s="298" t="s">
        <v>37</v>
      </c>
      <c r="E193" s="331">
        <v>125</v>
      </c>
      <c r="F193" s="331">
        <v>70.400000000000006</v>
      </c>
      <c r="G193" s="61">
        <f t="shared" si="62"/>
        <v>24.046399999999995</v>
      </c>
      <c r="H193" s="304">
        <v>97</v>
      </c>
      <c r="I193" s="192" t="s">
        <v>83</v>
      </c>
      <c r="J193" s="46"/>
      <c r="K193" s="69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</row>
    <row r="194" spans="1:34" s="2" customFormat="1" ht="16" customHeight="1" x14ac:dyDescent="0.15">
      <c r="A194" s="80">
        <v>13</v>
      </c>
      <c r="B194" s="125">
        <v>46153</v>
      </c>
      <c r="C194" s="137" t="s">
        <v>36</v>
      </c>
      <c r="D194" s="137" t="s">
        <v>37</v>
      </c>
      <c r="E194" s="60">
        <v>118</v>
      </c>
      <c r="F194" s="60">
        <v>67.2</v>
      </c>
      <c r="G194" s="61">
        <f>SUM(113/E194)*(H194-F194-0)</f>
        <v>17.045762711864406</v>
      </c>
      <c r="H194" s="62">
        <v>85</v>
      </c>
      <c r="I194" s="124" t="s">
        <v>101</v>
      </c>
      <c r="J194" s="46"/>
      <c r="K194" s="69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</row>
    <row r="195" spans="1:34" s="2" customFormat="1" ht="16" customHeight="1" x14ac:dyDescent="0.15">
      <c r="A195" s="80">
        <v>15</v>
      </c>
      <c r="B195" s="309">
        <v>46195</v>
      </c>
      <c r="C195" s="174" t="s">
        <v>36</v>
      </c>
      <c r="D195" s="174" t="s">
        <v>37</v>
      </c>
      <c r="E195" s="221">
        <v>131</v>
      </c>
      <c r="F195" s="221">
        <v>68.099999999999994</v>
      </c>
      <c r="G195" s="219">
        <f>SUM(113/E195)*(H195-F195-0)</f>
        <v>30.967175572519089</v>
      </c>
      <c r="H195" s="222">
        <v>104</v>
      </c>
      <c r="I195" s="223" t="s">
        <v>68</v>
      </c>
      <c r="J195" s="46"/>
      <c r="K195" s="66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</row>
    <row r="196" spans="1:34" s="2" customFormat="1" ht="16" customHeight="1" x14ac:dyDescent="0.15">
      <c r="A196" s="80">
        <v>13</v>
      </c>
      <c r="B196" s="190">
        <v>46202</v>
      </c>
      <c r="C196" s="298" t="s">
        <v>36</v>
      </c>
      <c r="D196" s="298" t="s">
        <v>37</v>
      </c>
      <c r="E196" s="331">
        <v>125</v>
      </c>
      <c r="F196" s="331">
        <v>70.400000000000006</v>
      </c>
      <c r="G196" s="219">
        <f>SUM(113/E196)*(H196-F196-0)</f>
        <v>24.046399999999995</v>
      </c>
      <c r="H196" s="304">
        <v>97</v>
      </c>
      <c r="I196" s="192" t="s">
        <v>83</v>
      </c>
      <c r="J196" s="46"/>
      <c r="K196" s="69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</row>
    <row r="197" spans="1:34" s="2" customFormat="1" ht="16" customHeight="1" x14ac:dyDescent="0.15">
      <c r="A197" s="80">
        <v>14</v>
      </c>
      <c r="B197" s="190">
        <v>46209</v>
      </c>
      <c r="C197" s="298" t="s">
        <v>36</v>
      </c>
      <c r="D197" s="298" t="s">
        <v>37</v>
      </c>
      <c r="E197" s="331">
        <v>125</v>
      </c>
      <c r="F197" s="331">
        <v>70.400000000000006</v>
      </c>
      <c r="G197" s="219">
        <f>SUM(113/E197)*(H197-F197-0)</f>
        <v>23.142399999999995</v>
      </c>
      <c r="H197" s="304">
        <v>96</v>
      </c>
      <c r="I197" s="192" t="s">
        <v>83</v>
      </c>
      <c r="J197" s="46"/>
      <c r="K197" s="69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</row>
    <row r="198" spans="1:34" s="2" customFormat="1" ht="16" customHeight="1" x14ac:dyDescent="0.15">
      <c r="A198" s="80">
        <v>17</v>
      </c>
      <c r="B198" s="125">
        <v>46216</v>
      </c>
      <c r="C198" s="137" t="s">
        <v>36</v>
      </c>
      <c r="D198" s="137" t="s">
        <v>37</v>
      </c>
      <c r="E198" s="60">
        <v>118</v>
      </c>
      <c r="F198" s="60">
        <v>67.2</v>
      </c>
      <c r="G198" s="61">
        <f>SUM(113/E198)*(H198-F198-0)</f>
        <v>18.96101694915254</v>
      </c>
      <c r="H198" s="62">
        <v>87</v>
      </c>
      <c r="I198" s="124" t="s">
        <v>101</v>
      </c>
      <c r="J198" s="46"/>
      <c r="K198" s="66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</row>
    <row r="199" spans="1:34" s="2" customFormat="1" ht="16" customHeight="1" x14ac:dyDescent="0.15">
      <c r="A199" s="80">
        <v>18</v>
      </c>
      <c r="B199" s="209">
        <v>46028</v>
      </c>
      <c r="C199" s="37" t="s">
        <v>36</v>
      </c>
      <c r="D199" s="37" t="s">
        <v>37</v>
      </c>
      <c r="E199" s="210">
        <v>125</v>
      </c>
      <c r="F199" s="210">
        <v>70.400000000000006</v>
      </c>
      <c r="G199" s="39">
        <f t="shared" ref="G199:G201" si="63">SUM(113/E199)*(H199-F199-0)</f>
        <v>35.798399999999994</v>
      </c>
      <c r="H199" s="210">
        <v>110</v>
      </c>
      <c r="I199" s="211" t="s">
        <v>83</v>
      </c>
      <c r="J199" s="46"/>
      <c r="K199" s="66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</row>
    <row r="200" spans="1:34" s="2" customFormat="1" ht="16" customHeight="1" x14ac:dyDescent="0.15">
      <c r="A200" s="80">
        <v>19</v>
      </c>
      <c r="B200" s="24">
        <v>46034</v>
      </c>
      <c r="C200" s="25" t="s">
        <v>36</v>
      </c>
      <c r="D200" s="25" t="s">
        <v>37</v>
      </c>
      <c r="E200" s="21">
        <v>118</v>
      </c>
      <c r="F200" s="21">
        <v>67.2</v>
      </c>
      <c r="G200" s="39">
        <f t="shared" si="63"/>
        <v>29.494915254237284</v>
      </c>
      <c r="H200" s="30">
        <v>98</v>
      </c>
      <c r="I200" s="23" t="s">
        <v>101</v>
      </c>
      <c r="J200" s="46"/>
      <c r="K200" s="66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</row>
    <row r="201" spans="1:34" s="2" customFormat="1" ht="16" customHeight="1" thickBot="1" x14ac:dyDescent="0.2">
      <c r="A201" s="81">
        <v>20</v>
      </c>
      <c r="B201" s="292">
        <v>46041</v>
      </c>
      <c r="C201" s="102" t="s">
        <v>36</v>
      </c>
      <c r="D201" s="102" t="s">
        <v>37</v>
      </c>
      <c r="E201" s="252">
        <v>113</v>
      </c>
      <c r="F201" s="252">
        <v>68.5</v>
      </c>
      <c r="G201" s="93">
        <f t="shared" si="63"/>
        <v>26.5</v>
      </c>
      <c r="H201" s="286">
        <v>95</v>
      </c>
      <c r="I201" s="287" t="s">
        <v>107</v>
      </c>
      <c r="J201" s="71"/>
      <c r="K201" s="72"/>
    </row>
    <row r="202" spans="1:34" s="2" customFormat="1" ht="16" customHeight="1" x14ac:dyDescent="0.15">
      <c r="A202" s="96">
        <v>1</v>
      </c>
      <c r="B202" s="131" t="s">
        <v>80</v>
      </c>
      <c r="C202" s="108" t="s">
        <v>50</v>
      </c>
      <c r="D202" s="108" t="s">
        <v>51</v>
      </c>
      <c r="E202" s="109">
        <v>125</v>
      </c>
      <c r="F202" s="109">
        <v>68.900000000000006</v>
      </c>
      <c r="G202" s="110">
        <f t="shared" ref="G202:G221" si="64">SUM(113/E202)*(H202-F202-0)</f>
        <v>28.114399999999996</v>
      </c>
      <c r="H202" s="111">
        <v>100</v>
      </c>
      <c r="I202" s="153" t="s">
        <v>3</v>
      </c>
      <c r="J202" s="64">
        <v>1</v>
      </c>
      <c r="K202" s="65">
        <f t="shared" ref="K202:K209" si="65">SMALL($G$202:$G$221,J202)</f>
        <v>20.876271186440675</v>
      </c>
    </row>
    <row r="203" spans="1:34" s="2" customFormat="1" ht="16" customHeight="1" x14ac:dyDescent="0.15">
      <c r="A203" s="97">
        <v>2</v>
      </c>
      <c r="B203" s="125" t="s">
        <v>82</v>
      </c>
      <c r="C203" s="59" t="s">
        <v>50</v>
      </c>
      <c r="D203" s="59" t="s">
        <v>51</v>
      </c>
      <c r="E203" s="141">
        <v>130</v>
      </c>
      <c r="F203" s="141">
        <v>68</v>
      </c>
      <c r="G203" s="139">
        <f t="shared" si="64"/>
        <v>24.338461538461537</v>
      </c>
      <c r="H203" s="142">
        <v>96</v>
      </c>
      <c r="I203" s="140" t="s">
        <v>4</v>
      </c>
      <c r="J203" s="52">
        <v>2</v>
      </c>
      <c r="K203" s="66">
        <f t="shared" si="65"/>
        <v>23.74915254237288</v>
      </c>
    </row>
    <row r="204" spans="1:34" s="2" customFormat="1" ht="16" customHeight="1" x14ac:dyDescent="0.15">
      <c r="A204" s="97">
        <v>3</v>
      </c>
      <c r="B204" s="190" t="s">
        <v>84</v>
      </c>
      <c r="C204" s="174" t="s">
        <v>50</v>
      </c>
      <c r="D204" s="174" t="s">
        <v>51</v>
      </c>
      <c r="E204" s="175">
        <v>120</v>
      </c>
      <c r="F204" s="175">
        <v>68.5</v>
      </c>
      <c r="G204" s="139">
        <f t="shared" si="64"/>
        <v>28.720833333333331</v>
      </c>
      <c r="H204" s="177">
        <v>99</v>
      </c>
      <c r="I204" s="178" t="s">
        <v>83</v>
      </c>
      <c r="J204" s="49">
        <v>3</v>
      </c>
      <c r="K204" s="66">
        <f t="shared" si="65"/>
        <v>24.066412213740463</v>
      </c>
    </row>
    <row r="205" spans="1:34" s="2" customFormat="1" ht="16" customHeight="1" x14ac:dyDescent="0.15">
      <c r="A205" s="97">
        <v>4</v>
      </c>
      <c r="B205" s="125" t="s">
        <v>86</v>
      </c>
      <c r="C205" s="59" t="s">
        <v>50</v>
      </c>
      <c r="D205" s="59" t="s">
        <v>51</v>
      </c>
      <c r="E205" s="141">
        <v>130</v>
      </c>
      <c r="F205" s="141">
        <v>68</v>
      </c>
      <c r="G205" s="139">
        <f t="shared" si="64"/>
        <v>26.076923076923077</v>
      </c>
      <c r="H205" s="142">
        <v>98</v>
      </c>
      <c r="I205" s="140" t="s">
        <v>4</v>
      </c>
      <c r="J205" s="46">
        <v>4</v>
      </c>
      <c r="K205" s="66">
        <f t="shared" si="65"/>
        <v>24.338461538461537</v>
      </c>
    </row>
    <row r="206" spans="1:34" s="2" customFormat="1" ht="16" customHeight="1" x14ac:dyDescent="0.15">
      <c r="A206" s="97">
        <v>5</v>
      </c>
      <c r="B206" s="190" t="s">
        <v>108</v>
      </c>
      <c r="C206" s="174" t="s">
        <v>50</v>
      </c>
      <c r="D206" s="174" t="s">
        <v>51</v>
      </c>
      <c r="E206" s="175">
        <v>120</v>
      </c>
      <c r="F206" s="175">
        <v>68.5</v>
      </c>
      <c r="G206" s="176">
        <f t="shared" si="64"/>
        <v>26.837499999999999</v>
      </c>
      <c r="H206" s="177">
        <v>97</v>
      </c>
      <c r="I206" s="178" t="s">
        <v>83</v>
      </c>
      <c r="J206" s="46">
        <v>5</v>
      </c>
      <c r="K206" s="66">
        <f t="shared" si="65"/>
        <v>26.076923076923077</v>
      </c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</row>
    <row r="207" spans="1:34" s="2" customFormat="1" ht="16" customHeight="1" x14ac:dyDescent="0.15">
      <c r="A207" s="97">
        <v>6</v>
      </c>
      <c r="B207" s="190" t="s">
        <v>114</v>
      </c>
      <c r="C207" s="174" t="s">
        <v>50</v>
      </c>
      <c r="D207" s="174" t="s">
        <v>51</v>
      </c>
      <c r="E207" s="175">
        <v>120</v>
      </c>
      <c r="F207" s="175">
        <v>68.5</v>
      </c>
      <c r="G207" s="176">
        <f t="shared" si="64"/>
        <v>30.604166666666668</v>
      </c>
      <c r="H207" s="177">
        <v>101</v>
      </c>
      <c r="I207" s="178" t="s">
        <v>83</v>
      </c>
      <c r="J207" s="46">
        <v>6</v>
      </c>
      <c r="K207" s="66">
        <f t="shared" si="65"/>
        <v>26.837499999999999</v>
      </c>
    </row>
    <row r="208" spans="1:34" s="2" customFormat="1" ht="16" customHeight="1" x14ac:dyDescent="0.15">
      <c r="A208" s="97">
        <v>7</v>
      </c>
      <c r="B208" s="125" t="s">
        <v>117</v>
      </c>
      <c r="C208" s="174" t="s">
        <v>50</v>
      </c>
      <c r="D208" s="174" t="s">
        <v>51</v>
      </c>
      <c r="E208" s="60">
        <v>116</v>
      </c>
      <c r="F208" s="60">
        <v>67.2</v>
      </c>
      <c r="G208" s="61">
        <f t="shared" si="64"/>
        <v>33.9</v>
      </c>
      <c r="H208" s="62">
        <v>102</v>
      </c>
      <c r="I208" s="63" t="s">
        <v>118</v>
      </c>
      <c r="J208" s="46">
        <v>7</v>
      </c>
      <c r="K208" s="66">
        <f t="shared" si="65"/>
        <v>26.946153846153848</v>
      </c>
    </row>
    <row r="209" spans="1:34" s="2" customFormat="1" ht="16" customHeight="1" x14ac:dyDescent="0.15">
      <c r="A209" s="97">
        <v>8</v>
      </c>
      <c r="B209" s="125" t="s">
        <v>119</v>
      </c>
      <c r="C209" s="174" t="s">
        <v>50</v>
      </c>
      <c r="D209" s="174" t="s">
        <v>51</v>
      </c>
      <c r="E209" s="60">
        <v>118</v>
      </c>
      <c r="F209" s="60">
        <v>67.2</v>
      </c>
      <c r="G209" s="61">
        <f t="shared" si="64"/>
        <v>23.74915254237288</v>
      </c>
      <c r="H209" s="62">
        <v>92</v>
      </c>
      <c r="I209" s="124" t="s">
        <v>101</v>
      </c>
      <c r="J209" s="46">
        <v>8</v>
      </c>
      <c r="K209" s="66">
        <f t="shared" si="65"/>
        <v>27.779166666666665</v>
      </c>
    </row>
    <row r="210" spans="1:34" s="2" customFormat="1" ht="16" customHeight="1" thickBot="1" x14ac:dyDescent="0.2">
      <c r="A210" s="97">
        <v>9</v>
      </c>
      <c r="B210" s="309" t="s">
        <v>125</v>
      </c>
      <c r="C210" s="174" t="s">
        <v>50</v>
      </c>
      <c r="D210" s="174" t="s">
        <v>51</v>
      </c>
      <c r="E210" s="221">
        <v>131</v>
      </c>
      <c r="F210" s="221">
        <v>68.099999999999994</v>
      </c>
      <c r="G210" s="219">
        <f t="shared" si="64"/>
        <v>31.829770992366416</v>
      </c>
      <c r="H210" s="222">
        <v>105</v>
      </c>
      <c r="I210" s="223" t="s">
        <v>68</v>
      </c>
      <c r="J210" s="46"/>
      <c r="K210" s="67">
        <f>AVERAGE(K202:K209)</f>
        <v>25.083755133844893</v>
      </c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</row>
    <row r="211" spans="1:34" s="2" customFormat="1" ht="16" customHeight="1" thickTop="1" x14ac:dyDescent="0.15">
      <c r="A211" s="97">
        <v>10</v>
      </c>
      <c r="B211" s="190" t="s">
        <v>127</v>
      </c>
      <c r="C211" s="174" t="s">
        <v>50</v>
      </c>
      <c r="D211" s="174" t="s">
        <v>51</v>
      </c>
      <c r="E211" s="175">
        <v>120</v>
      </c>
      <c r="F211" s="175">
        <v>68.5</v>
      </c>
      <c r="G211" s="176">
        <f t="shared" si="64"/>
        <v>28.720833333333331</v>
      </c>
      <c r="H211" s="177">
        <v>99</v>
      </c>
      <c r="I211" s="178" t="s">
        <v>83</v>
      </c>
      <c r="J211" s="46"/>
      <c r="K211" s="66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</row>
    <row r="212" spans="1:34" s="2" customFormat="1" ht="16" customHeight="1" x14ac:dyDescent="0.15">
      <c r="A212" s="97">
        <v>11</v>
      </c>
      <c r="B212" s="190">
        <v>46028</v>
      </c>
      <c r="C212" s="174" t="s">
        <v>50</v>
      </c>
      <c r="D212" s="174" t="s">
        <v>51</v>
      </c>
      <c r="E212" s="175">
        <v>120</v>
      </c>
      <c r="F212" s="175">
        <v>68.5</v>
      </c>
      <c r="G212" s="176">
        <f t="shared" si="64"/>
        <v>27.779166666666665</v>
      </c>
      <c r="H212" s="177">
        <v>98</v>
      </c>
      <c r="I212" s="178" t="s">
        <v>83</v>
      </c>
      <c r="J212" s="46"/>
      <c r="K212" s="66"/>
    </row>
    <row r="213" spans="1:34" s="2" customFormat="1" ht="16" customHeight="1" x14ac:dyDescent="0.15">
      <c r="A213" s="97">
        <v>12</v>
      </c>
      <c r="B213" s="125">
        <v>46034</v>
      </c>
      <c r="C213" s="174" t="s">
        <v>50</v>
      </c>
      <c r="D213" s="174" t="s">
        <v>51</v>
      </c>
      <c r="E213" s="60">
        <v>118</v>
      </c>
      <c r="F213" s="60">
        <v>67.2</v>
      </c>
      <c r="G213" s="61">
        <f t="shared" ref="G213" si="66">SUM(113/E213)*(H213-F213-0)</f>
        <v>20.876271186440675</v>
      </c>
      <c r="H213" s="62">
        <v>89</v>
      </c>
      <c r="I213" s="124" t="s">
        <v>101</v>
      </c>
      <c r="J213" s="46"/>
      <c r="K213" s="66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</row>
    <row r="214" spans="1:34" s="2" customFormat="1" ht="16" customHeight="1" x14ac:dyDescent="0.15">
      <c r="A214" s="97">
        <v>13</v>
      </c>
      <c r="B214" s="190">
        <v>46041</v>
      </c>
      <c r="C214" s="174" t="s">
        <v>50</v>
      </c>
      <c r="D214" s="174" t="s">
        <v>51</v>
      </c>
      <c r="E214" s="221">
        <v>113</v>
      </c>
      <c r="F214" s="221">
        <v>68.5</v>
      </c>
      <c r="G214" s="219">
        <f t="shared" ref="G214" si="67">SUM(113/E214)*(H214-F214-0)</f>
        <v>38.5</v>
      </c>
      <c r="H214" s="222">
        <v>107</v>
      </c>
      <c r="I214" s="223" t="s">
        <v>107</v>
      </c>
      <c r="J214" s="46"/>
      <c r="K214" s="66"/>
    </row>
    <row r="215" spans="1:34" s="2" customFormat="1" ht="16" customHeight="1" x14ac:dyDescent="0.15">
      <c r="A215" s="97">
        <v>14</v>
      </c>
      <c r="B215" s="190">
        <v>46055</v>
      </c>
      <c r="C215" s="174" t="s">
        <v>50</v>
      </c>
      <c r="D215" s="174" t="s">
        <v>51</v>
      </c>
      <c r="E215" s="175">
        <v>120</v>
      </c>
      <c r="F215" s="175">
        <v>68.5</v>
      </c>
      <c r="G215" s="176">
        <f t="shared" ref="G215" si="68">SUM(113/E215)*(H215-F215-0)</f>
        <v>36.254166666666663</v>
      </c>
      <c r="H215" s="177">
        <v>107</v>
      </c>
      <c r="I215" s="178" t="s">
        <v>83</v>
      </c>
      <c r="J215" s="46"/>
      <c r="K215" s="66"/>
    </row>
    <row r="216" spans="1:34" s="2" customFormat="1" ht="16" customHeight="1" x14ac:dyDescent="0.15">
      <c r="A216" s="97">
        <v>15</v>
      </c>
      <c r="B216" s="309">
        <v>46062</v>
      </c>
      <c r="C216" s="174" t="s">
        <v>50</v>
      </c>
      <c r="D216" s="174" t="s">
        <v>51</v>
      </c>
      <c r="E216" s="221">
        <v>131</v>
      </c>
      <c r="F216" s="221">
        <v>68.099999999999994</v>
      </c>
      <c r="G216" s="219">
        <f t="shared" ref="G216" si="69">SUM(113/E216)*(H216-F216-0)</f>
        <v>24.066412213740463</v>
      </c>
      <c r="H216" s="222">
        <v>96</v>
      </c>
      <c r="I216" s="223" t="s">
        <v>68</v>
      </c>
      <c r="J216" s="46"/>
      <c r="K216" s="66"/>
    </row>
    <row r="217" spans="1:34" s="2" customFormat="1" ht="16" customHeight="1" x14ac:dyDescent="0.15">
      <c r="A217" s="97">
        <v>16</v>
      </c>
      <c r="B217" s="125">
        <v>46076</v>
      </c>
      <c r="C217" s="174" t="s">
        <v>50</v>
      </c>
      <c r="D217" s="174" t="s">
        <v>51</v>
      </c>
      <c r="E217" s="60">
        <v>118</v>
      </c>
      <c r="F217" s="60">
        <v>67.2</v>
      </c>
      <c r="G217" s="61">
        <f t="shared" ref="G217:G218" si="70">SUM(113/E217)*(H217-F217-0)</f>
        <v>29.494915254237284</v>
      </c>
      <c r="H217" s="62">
        <v>98</v>
      </c>
      <c r="I217" s="124" t="s">
        <v>101</v>
      </c>
      <c r="J217" s="46"/>
      <c r="K217" s="66"/>
    </row>
    <row r="218" spans="1:34" s="2" customFormat="1" ht="16" customHeight="1" x14ac:dyDescent="0.15">
      <c r="A218" s="97">
        <v>17</v>
      </c>
      <c r="B218" s="190">
        <v>46104</v>
      </c>
      <c r="C218" s="174" t="s">
        <v>50</v>
      </c>
      <c r="D218" s="174" t="s">
        <v>51</v>
      </c>
      <c r="E218" s="175">
        <v>120</v>
      </c>
      <c r="F218" s="175">
        <v>68.5</v>
      </c>
      <c r="G218" s="176">
        <f t="shared" si="70"/>
        <v>31.545833333333334</v>
      </c>
      <c r="H218" s="177">
        <v>102</v>
      </c>
      <c r="I218" s="178" t="s">
        <v>83</v>
      </c>
      <c r="J218" s="46"/>
      <c r="K218" s="66"/>
    </row>
    <row r="219" spans="1:34" s="2" customFormat="1" ht="16" customHeight="1" x14ac:dyDescent="0.15">
      <c r="A219" s="97">
        <v>18</v>
      </c>
      <c r="B219" s="190">
        <v>46202</v>
      </c>
      <c r="C219" s="174" t="s">
        <v>50</v>
      </c>
      <c r="D219" s="174" t="s">
        <v>51</v>
      </c>
      <c r="E219" s="175">
        <v>120</v>
      </c>
      <c r="F219" s="175">
        <v>68.5</v>
      </c>
      <c r="G219" s="176">
        <f t="shared" ref="G219" si="71">SUM(113/E219)*(H219-F219-0)</f>
        <v>27.779166666666665</v>
      </c>
      <c r="H219" s="177">
        <v>98</v>
      </c>
      <c r="I219" s="178" t="s">
        <v>83</v>
      </c>
      <c r="J219" s="46"/>
      <c r="K219" s="66"/>
    </row>
    <row r="220" spans="1:34" s="2" customFormat="1" ht="16" customHeight="1" x14ac:dyDescent="0.15">
      <c r="A220" s="97">
        <v>19</v>
      </c>
      <c r="B220" s="190">
        <v>46244</v>
      </c>
      <c r="C220" s="174" t="s">
        <v>50</v>
      </c>
      <c r="D220" s="174" t="s">
        <v>51</v>
      </c>
      <c r="E220" s="175">
        <v>120</v>
      </c>
      <c r="F220" s="175">
        <v>68.5</v>
      </c>
      <c r="G220" s="176">
        <f t="shared" ref="G220" si="72">SUM(113/E220)*(H220-F220-0)</f>
        <v>29.662499999999998</v>
      </c>
      <c r="H220" s="177">
        <v>100</v>
      </c>
      <c r="I220" s="178" t="s">
        <v>83</v>
      </c>
      <c r="J220" s="46"/>
      <c r="K220" s="66"/>
    </row>
    <row r="221" spans="1:34" s="2" customFormat="1" ht="16" customHeight="1" thickBot="1" x14ac:dyDescent="0.2">
      <c r="A221" s="98">
        <v>20</v>
      </c>
      <c r="B221" s="90" t="s">
        <v>71</v>
      </c>
      <c r="C221" s="91" t="s">
        <v>50</v>
      </c>
      <c r="D221" s="91" t="s">
        <v>51</v>
      </c>
      <c r="E221" s="126">
        <v>130</v>
      </c>
      <c r="F221" s="126">
        <v>68</v>
      </c>
      <c r="G221" s="93">
        <f t="shared" si="64"/>
        <v>26.946153846153848</v>
      </c>
      <c r="H221" s="127">
        <v>99</v>
      </c>
      <c r="I221" s="150" t="s">
        <v>4</v>
      </c>
      <c r="J221" s="71"/>
      <c r="K221" s="284"/>
    </row>
    <row r="222" spans="1:34" s="2" customFormat="1" ht="16" customHeight="1" x14ac:dyDescent="0.15">
      <c r="A222" s="96">
        <v>1</v>
      </c>
      <c r="B222" s="190">
        <v>46202</v>
      </c>
      <c r="C222" s="174" t="s">
        <v>136</v>
      </c>
      <c r="D222" s="174" t="s">
        <v>137</v>
      </c>
      <c r="E222" s="175">
        <v>120</v>
      </c>
      <c r="F222" s="175">
        <v>68.5</v>
      </c>
      <c r="G222" s="110">
        <f t="shared" ref="G222" si="73">SUM(113/E222)*(H222-F222-0)</f>
        <v>20.245833333333334</v>
      </c>
      <c r="H222" s="177">
        <v>90</v>
      </c>
      <c r="I222" s="178" t="s">
        <v>83</v>
      </c>
      <c r="J222" s="281">
        <v>1</v>
      </c>
      <c r="K222" s="146">
        <f>SMALL($G$222:$G$241,J222)</f>
        <v>13.658260869565224</v>
      </c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</row>
    <row r="223" spans="1:34" s="2" customFormat="1" ht="16" customHeight="1" x14ac:dyDescent="0.15">
      <c r="A223" s="97">
        <v>2</v>
      </c>
      <c r="B223" s="190">
        <v>46209</v>
      </c>
      <c r="C223" s="174" t="s">
        <v>136</v>
      </c>
      <c r="D223" s="174" t="s">
        <v>137</v>
      </c>
      <c r="E223" s="175">
        <v>120</v>
      </c>
      <c r="F223" s="175">
        <v>68.5</v>
      </c>
      <c r="G223" s="110">
        <f t="shared" ref="G223:G224" si="74">SUM(113/E223)*(H223-F223-0)</f>
        <v>19.304166666666667</v>
      </c>
      <c r="H223" s="177">
        <v>89</v>
      </c>
      <c r="I223" s="178" t="s">
        <v>83</v>
      </c>
      <c r="J223" s="46">
        <v>2</v>
      </c>
      <c r="K223" s="146">
        <f t="shared" ref="K223:K228" si="75">SMALL($G$222:$G$241,J223)</f>
        <v>18.362500000000001</v>
      </c>
    </row>
    <row r="224" spans="1:34" s="2" customFormat="1" ht="16" customHeight="1" x14ac:dyDescent="0.15">
      <c r="A224" s="97">
        <v>3</v>
      </c>
      <c r="B224" s="190">
        <v>46216</v>
      </c>
      <c r="C224" s="174" t="s">
        <v>136</v>
      </c>
      <c r="D224" s="174" t="s">
        <v>137</v>
      </c>
      <c r="E224" s="175">
        <v>115</v>
      </c>
      <c r="F224" s="175">
        <v>66.099999999999994</v>
      </c>
      <c r="G224" s="110">
        <f t="shared" si="74"/>
        <v>13.658260869565224</v>
      </c>
      <c r="H224" s="177">
        <v>80</v>
      </c>
      <c r="I224" s="178" t="s">
        <v>101</v>
      </c>
      <c r="J224" s="46">
        <v>3</v>
      </c>
      <c r="K224" s="146">
        <f t="shared" si="75"/>
        <v>18.96101694915254</v>
      </c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</row>
    <row r="225" spans="1:34" s="2" customFormat="1" ht="16" customHeight="1" x14ac:dyDescent="0.15">
      <c r="A225" s="97">
        <v>4</v>
      </c>
      <c r="B225" s="190">
        <v>46230</v>
      </c>
      <c r="C225" s="174" t="s">
        <v>136</v>
      </c>
      <c r="D225" s="174" t="s">
        <v>137</v>
      </c>
      <c r="E225" s="175">
        <v>120</v>
      </c>
      <c r="F225" s="175">
        <v>68.5</v>
      </c>
      <c r="G225" s="110">
        <f t="shared" ref="G225:G226" si="76">SUM(113/E225)*(H225-F225-0)</f>
        <v>27.779166666666665</v>
      </c>
      <c r="H225" s="177">
        <v>98</v>
      </c>
      <c r="I225" s="178" t="s">
        <v>83</v>
      </c>
      <c r="J225" s="46">
        <v>4</v>
      </c>
      <c r="K225" s="146">
        <f t="shared" si="75"/>
        <v>19.304166666666667</v>
      </c>
    </row>
    <row r="226" spans="1:34" s="2" customFormat="1" ht="16" customHeight="1" x14ac:dyDescent="0.15">
      <c r="A226" s="97">
        <v>5</v>
      </c>
      <c r="B226" s="369">
        <v>46237</v>
      </c>
      <c r="C226" s="174" t="s">
        <v>136</v>
      </c>
      <c r="D226" s="174" t="s">
        <v>137</v>
      </c>
      <c r="E226" s="215">
        <v>131</v>
      </c>
      <c r="F226" s="215">
        <v>68.099999999999994</v>
      </c>
      <c r="G226" s="110">
        <f t="shared" si="76"/>
        <v>24.066412213740463</v>
      </c>
      <c r="H226" s="329">
        <v>96</v>
      </c>
      <c r="I226" s="333" t="s">
        <v>68</v>
      </c>
      <c r="J226" s="46">
        <v>5</v>
      </c>
      <c r="K226" s="146">
        <f t="shared" si="75"/>
        <v>19.753435114503823</v>
      </c>
    </row>
    <row r="227" spans="1:34" s="2" customFormat="1" ht="16" customHeight="1" x14ac:dyDescent="0.15">
      <c r="A227" s="97">
        <v>6</v>
      </c>
      <c r="B227" s="190">
        <v>46244</v>
      </c>
      <c r="C227" s="174" t="s">
        <v>136</v>
      </c>
      <c r="D227" s="174" t="s">
        <v>137</v>
      </c>
      <c r="E227" s="175">
        <v>120</v>
      </c>
      <c r="F227" s="175">
        <v>68.5</v>
      </c>
      <c r="G227" s="110">
        <f t="shared" ref="G227" si="77">SUM(113/E227)*(H227-F227-0)</f>
        <v>22.129166666666666</v>
      </c>
      <c r="H227" s="177">
        <v>92</v>
      </c>
      <c r="I227" s="178" t="s">
        <v>83</v>
      </c>
      <c r="J227" s="57">
        <v>6</v>
      </c>
      <c r="K227" s="146">
        <f t="shared" si="75"/>
        <v>20.245833333333334</v>
      </c>
    </row>
    <row r="228" spans="1:34" s="2" customFormat="1" ht="16" customHeight="1" x14ac:dyDescent="0.15">
      <c r="A228" s="97">
        <v>7</v>
      </c>
      <c r="B228" s="374">
        <v>46251</v>
      </c>
      <c r="C228" s="378" t="s">
        <v>136</v>
      </c>
      <c r="D228" s="378" t="s">
        <v>137</v>
      </c>
      <c r="E228" s="156">
        <v>130</v>
      </c>
      <c r="F228" s="156">
        <v>68</v>
      </c>
      <c r="G228" s="157">
        <f>SUM(113/E228)*(H228-F228-0)</f>
        <v>25.207692307692309</v>
      </c>
      <c r="H228" s="376">
        <v>97</v>
      </c>
      <c r="I228" s="377" t="s">
        <v>4</v>
      </c>
      <c r="J228" s="57">
        <v>7</v>
      </c>
      <c r="K228" s="146">
        <f t="shared" si="75"/>
        <v>22.129166666666666</v>
      </c>
    </row>
    <row r="229" spans="1:34" s="2" customFormat="1" ht="16" customHeight="1" x14ac:dyDescent="0.15">
      <c r="A229" s="97">
        <v>8</v>
      </c>
      <c r="B229" s="201">
        <v>46041</v>
      </c>
      <c r="C229" s="29" t="s">
        <v>136</v>
      </c>
      <c r="D229" s="29" t="s">
        <v>137</v>
      </c>
      <c r="E229" s="220">
        <v>113</v>
      </c>
      <c r="F229" s="220">
        <v>68.5</v>
      </c>
      <c r="G229" s="165">
        <f t="shared" ref="G229" si="78">SUM(113/E229)*(H229-F229-0)</f>
        <v>34.5</v>
      </c>
      <c r="H229" s="236">
        <v>103</v>
      </c>
      <c r="I229" s="166" t="s">
        <v>107</v>
      </c>
      <c r="J229" s="57">
        <v>8</v>
      </c>
      <c r="K229" s="146">
        <f>SMALL($G$222:$G$241,J229)</f>
        <v>22.79152542372881</v>
      </c>
    </row>
    <row r="230" spans="1:34" s="2" customFormat="1" ht="16" customHeight="1" thickBot="1" x14ac:dyDescent="0.2">
      <c r="A230" s="97">
        <v>9</v>
      </c>
      <c r="B230" s="201">
        <v>46055</v>
      </c>
      <c r="C230" s="172" t="s">
        <v>136</v>
      </c>
      <c r="D230" s="172" t="s">
        <v>137</v>
      </c>
      <c r="E230" s="168">
        <v>120</v>
      </c>
      <c r="F230" s="168">
        <v>68.5</v>
      </c>
      <c r="G230" s="22">
        <f t="shared" ref="G230:G231" si="79">SUM(113/E230)*(H230-F230-0)</f>
        <v>32.487499999999997</v>
      </c>
      <c r="H230" s="170">
        <v>103</v>
      </c>
      <c r="I230" s="171" t="s">
        <v>83</v>
      </c>
      <c r="J230" s="282"/>
      <c r="K230" s="288">
        <f>AVERAGE(K222:K229)</f>
        <v>19.400738127952131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</row>
    <row r="231" spans="1:34" s="2" customFormat="1" ht="16" customHeight="1" thickTop="1" x14ac:dyDescent="0.15">
      <c r="A231" s="97">
        <v>10</v>
      </c>
      <c r="B231" s="201">
        <v>46062</v>
      </c>
      <c r="C231" s="172" t="s">
        <v>136</v>
      </c>
      <c r="D231" s="172" t="s">
        <v>137</v>
      </c>
      <c r="E231" s="203">
        <v>131</v>
      </c>
      <c r="F231" s="203">
        <v>68.099999999999994</v>
      </c>
      <c r="G231" s="22">
        <f t="shared" si="79"/>
        <v>19.753435114503823</v>
      </c>
      <c r="H231" s="296">
        <v>91</v>
      </c>
      <c r="I231" s="297" t="s">
        <v>68</v>
      </c>
      <c r="J231" s="283"/>
      <c r="K231" s="68"/>
    </row>
    <row r="232" spans="1:34" s="2" customFormat="1" ht="16" customHeight="1" x14ac:dyDescent="0.15">
      <c r="A232" s="97">
        <v>11</v>
      </c>
      <c r="B232" s="24">
        <v>46076</v>
      </c>
      <c r="C232" s="29" t="s">
        <v>136</v>
      </c>
      <c r="D232" s="29" t="s">
        <v>137</v>
      </c>
      <c r="E232" s="21">
        <v>118</v>
      </c>
      <c r="F232" s="21">
        <v>67.2</v>
      </c>
      <c r="G232" s="22">
        <f>SUM(113/E232)*(H232-F232-0)</f>
        <v>22.79152542372881</v>
      </c>
      <c r="H232" s="30">
        <v>91</v>
      </c>
      <c r="I232" s="23" t="s">
        <v>101</v>
      </c>
      <c r="J232" s="283"/>
      <c r="K232" s="68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</row>
    <row r="233" spans="1:34" s="2" customFormat="1" ht="16" customHeight="1" x14ac:dyDescent="0.15">
      <c r="A233" s="97">
        <v>12</v>
      </c>
      <c r="B233" s="24">
        <v>46083</v>
      </c>
      <c r="C233" s="29" t="s">
        <v>136</v>
      </c>
      <c r="D233" s="29" t="s">
        <v>137</v>
      </c>
      <c r="E233" s="21">
        <v>118</v>
      </c>
      <c r="F233" s="21">
        <v>67.2</v>
      </c>
      <c r="G233" s="22">
        <f>SUM(113/E233)*(H233-F233-0)</f>
        <v>26.622033898305084</v>
      </c>
      <c r="H233" s="30">
        <v>95</v>
      </c>
      <c r="I233" s="23" t="s">
        <v>101</v>
      </c>
      <c r="J233" s="46"/>
      <c r="K233" s="66"/>
    </row>
    <row r="234" spans="1:34" s="2" customFormat="1" ht="16" customHeight="1" x14ac:dyDescent="0.15">
      <c r="A234" s="97">
        <v>13</v>
      </c>
      <c r="B234" s="201">
        <v>46090</v>
      </c>
      <c r="C234" s="172" t="s">
        <v>136</v>
      </c>
      <c r="D234" s="172" t="s">
        <v>137</v>
      </c>
      <c r="E234" s="168">
        <v>120</v>
      </c>
      <c r="F234" s="168">
        <v>68.5</v>
      </c>
      <c r="G234" s="22">
        <f t="shared" ref="G234" si="80">SUM(113/E234)*(H234-F234-0)</f>
        <v>24.954166666666666</v>
      </c>
      <c r="H234" s="170">
        <v>95</v>
      </c>
      <c r="I234" s="171" t="s">
        <v>83</v>
      </c>
      <c r="J234" s="50"/>
      <c r="K234" s="89"/>
    </row>
    <row r="235" spans="1:34" s="2" customFormat="1" ht="16" customHeight="1" x14ac:dyDescent="0.15">
      <c r="A235" s="97">
        <v>14</v>
      </c>
      <c r="B235" s="201">
        <v>46104</v>
      </c>
      <c r="C235" s="172" t="s">
        <v>136</v>
      </c>
      <c r="D235" s="172" t="s">
        <v>137</v>
      </c>
      <c r="E235" s="168">
        <v>120</v>
      </c>
      <c r="F235" s="168">
        <v>68.5</v>
      </c>
      <c r="G235" s="22">
        <f t="shared" ref="G235:G236" si="81">SUM(113/E235)*(H235-F235-0)</f>
        <v>30.604166666666668</v>
      </c>
      <c r="H235" s="170">
        <v>101</v>
      </c>
      <c r="I235" s="171" t="s">
        <v>83</v>
      </c>
      <c r="J235" s="51"/>
      <c r="K235" s="66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</row>
    <row r="236" spans="1:34" s="2" customFormat="1" ht="16" customHeight="1" x14ac:dyDescent="0.15">
      <c r="A236" s="97">
        <v>15</v>
      </c>
      <c r="B236" s="201">
        <v>46118</v>
      </c>
      <c r="C236" s="172" t="s">
        <v>136</v>
      </c>
      <c r="D236" s="172" t="s">
        <v>137</v>
      </c>
      <c r="E236" s="168">
        <v>120</v>
      </c>
      <c r="F236" s="168">
        <v>68.5</v>
      </c>
      <c r="G236" s="22">
        <f t="shared" si="81"/>
        <v>18.362500000000001</v>
      </c>
      <c r="H236" s="170">
        <v>88</v>
      </c>
      <c r="I236" s="171" t="s">
        <v>83</v>
      </c>
      <c r="J236" s="46"/>
      <c r="K236" s="66"/>
    </row>
    <row r="237" spans="1:34" s="2" customFormat="1" ht="16" customHeight="1" x14ac:dyDescent="0.15">
      <c r="A237" s="97">
        <v>16</v>
      </c>
      <c r="B237" s="24">
        <v>46132</v>
      </c>
      <c r="C237" s="29" t="s">
        <v>136</v>
      </c>
      <c r="D237" s="29" t="s">
        <v>137</v>
      </c>
      <c r="E237" s="21">
        <v>118</v>
      </c>
      <c r="F237" s="21">
        <v>67.2</v>
      </c>
      <c r="G237" s="22">
        <f>SUM(113/E237)*(H237-F237-0)</f>
        <v>27.579661016949149</v>
      </c>
      <c r="H237" s="30">
        <v>96</v>
      </c>
      <c r="I237" s="23" t="s">
        <v>101</v>
      </c>
      <c r="J237" s="46"/>
      <c r="K237" s="66"/>
    </row>
    <row r="238" spans="1:34" s="2" customFormat="1" ht="16" customHeight="1" x14ac:dyDescent="0.15">
      <c r="A238" s="97">
        <v>17</v>
      </c>
      <c r="B238" s="24">
        <v>46153</v>
      </c>
      <c r="C238" s="29" t="s">
        <v>136</v>
      </c>
      <c r="D238" s="29" t="s">
        <v>137</v>
      </c>
      <c r="E238" s="21">
        <v>118</v>
      </c>
      <c r="F238" s="21">
        <v>67.2</v>
      </c>
      <c r="G238" s="22">
        <f>SUM(113/E238)*(H238-F238-0)</f>
        <v>18.96101694915254</v>
      </c>
      <c r="H238" s="30">
        <v>87</v>
      </c>
      <c r="I238" s="23" t="s">
        <v>101</v>
      </c>
      <c r="J238" s="46"/>
      <c r="K238" s="66"/>
    </row>
    <row r="239" spans="1:34" s="2" customFormat="1" ht="16" customHeight="1" x14ac:dyDescent="0.15">
      <c r="A239" s="97">
        <v>18</v>
      </c>
      <c r="B239" s="201">
        <v>46160</v>
      </c>
      <c r="C239" s="172" t="s">
        <v>136</v>
      </c>
      <c r="D239" s="172" t="s">
        <v>137</v>
      </c>
      <c r="E239" s="168">
        <v>120</v>
      </c>
      <c r="F239" s="168">
        <v>68.5</v>
      </c>
      <c r="G239" s="22">
        <f t="shared" ref="G239" si="82">SUM(113/E239)*(H239-F239-0)</f>
        <v>24.012499999999999</v>
      </c>
      <c r="H239" s="170">
        <v>94</v>
      </c>
      <c r="I239" s="171" t="s">
        <v>83</v>
      </c>
      <c r="J239" s="46"/>
      <c r="K239" s="66"/>
    </row>
    <row r="240" spans="1:34" s="2" customFormat="1" ht="16" customHeight="1" x14ac:dyDescent="0.15">
      <c r="A240" s="97">
        <v>19</v>
      </c>
      <c r="B240" s="201">
        <v>46181</v>
      </c>
      <c r="C240" s="172" t="s">
        <v>136</v>
      </c>
      <c r="D240" s="172" t="s">
        <v>137</v>
      </c>
      <c r="E240" s="168">
        <v>120</v>
      </c>
      <c r="F240" s="168">
        <v>68.5</v>
      </c>
      <c r="G240" s="22">
        <f t="shared" ref="G240:G241" si="83">SUM(113/E240)*(H240-F240-0)</f>
        <v>24.012499999999999</v>
      </c>
      <c r="H240" s="170">
        <v>94</v>
      </c>
      <c r="I240" s="171" t="s">
        <v>83</v>
      </c>
      <c r="J240" s="46"/>
      <c r="K240" s="66"/>
    </row>
    <row r="241" spans="1:34" s="2" customFormat="1" ht="16" customHeight="1" thickBot="1" x14ac:dyDescent="0.2">
      <c r="A241" s="98">
        <v>20</v>
      </c>
      <c r="B241" s="292">
        <v>46195</v>
      </c>
      <c r="C241" s="365" t="s">
        <v>136</v>
      </c>
      <c r="D241" s="365" t="s">
        <v>137</v>
      </c>
      <c r="E241" s="294">
        <v>131</v>
      </c>
      <c r="F241" s="294">
        <v>68.099999999999994</v>
      </c>
      <c r="G241" s="93">
        <f t="shared" si="83"/>
        <v>26.654198473282449</v>
      </c>
      <c r="H241" s="366">
        <v>99</v>
      </c>
      <c r="I241" s="367" t="s">
        <v>68</v>
      </c>
      <c r="J241" s="71"/>
      <c r="K241" s="72"/>
    </row>
    <row r="242" spans="1:34" s="2" customFormat="1" ht="16" customHeight="1" x14ac:dyDescent="0.15">
      <c r="A242" s="96">
        <v>1</v>
      </c>
      <c r="B242" s="218">
        <v>46041</v>
      </c>
      <c r="C242" s="364" t="s">
        <v>18</v>
      </c>
      <c r="D242" s="364" t="s">
        <v>19</v>
      </c>
      <c r="E242" s="262">
        <v>113</v>
      </c>
      <c r="F242" s="262">
        <v>68.5</v>
      </c>
      <c r="G242" s="132">
        <f t="shared" ref="G242" si="84">SUM(113/E242)*(H242-F242-0)</f>
        <v>30.5</v>
      </c>
      <c r="H242" s="263">
        <v>99</v>
      </c>
      <c r="I242" s="264" t="s">
        <v>107</v>
      </c>
      <c r="J242" s="57">
        <v>1</v>
      </c>
      <c r="K242" s="65">
        <f>SMALL($G$242:$G$261,J242)</f>
        <v>13.654166666666667</v>
      </c>
    </row>
    <row r="243" spans="1:34" s="2" customFormat="1" ht="16" customHeight="1" x14ac:dyDescent="0.15">
      <c r="A243" s="97">
        <v>3</v>
      </c>
      <c r="B243" s="131">
        <v>46055</v>
      </c>
      <c r="C243" s="108" t="s">
        <v>18</v>
      </c>
      <c r="D243" s="108" t="s">
        <v>19</v>
      </c>
      <c r="E243" s="109">
        <v>125</v>
      </c>
      <c r="F243" s="109">
        <v>70.400000000000006</v>
      </c>
      <c r="G243" s="110">
        <f t="shared" ref="G243" si="85">SUM(113/E243)*(H243-F243-0)</f>
        <v>19.526399999999995</v>
      </c>
      <c r="H243" s="109">
        <v>92</v>
      </c>
      <c r="I243" s="153" t="s">
        <v>83</v>
      </c>
      <c r="J243" s="57">
        <v>2</v>
      </c>
      <c r="K243" s="146">
        <f t="shared" ref="K243:K248" si="86">SMALL($G$242:$G$261,J243)</f>
        <v>15.006399999999996</v>
      </c>
    </row>
    <row r="244" spans="1:34" s="2" customFormat="1" ht="16" customHeight="1" x14ac:dyDescent="0.15">
      <c r="A244" s="97">
        <v>4</v>
      </c>
      <c r="B244" s="125">
        <v>46076</v>
      </c>
      <c r="C244" s="137" t="s">
        <v>18</v>
      </c>
      <c r="D244" s="137" t="s">
        <v>19</v>
      </c>
      <c r="E244" s="60">
        <v>118</v>
      </c>
      <c r="F244" s="60">
        <v>67.2</v>
      </c>
      <c r="G244" s="61">
        <f t="shared" ref="G244" si="87">SUM(113/E244)*(H244-F244-0)</f>
        <v>22.79152542372881</v>
      </c>
      <c r="H244" s="62">
        <v>91</v>
      </c>
      <c r="I244" s="124" t="s">
        <v>101</v>
      </c>
      <c r="J244" s="57">
        <v>3</v>
      </c>
      <c r="K244" s="146">
        <f t="shared" si="86"/>
        <v>15.130508474576269</v>
      </c>
    </row>
    <row r="245" spans="1:34" s="2" customFormat="1" ht="16" customHeight="1" x14ac:dyDescent="0.15">
      <c r="A245" s="97">
        <v>5</v>
      </c>
      <c r="B245" s="131">
        <v>46090</v>
      </c>
      <c r="C245" s="108" t="s">
        <v>18</v>
      </c>
      <c r="D245" s="108" t="s">
        <v>19</v>
      </c>
      <c r="E245" s="109">
        <v>125</v>
      </c>
      <c r="F245" s="109">
        <v>70.400000000000006</v>
      </c>
      <c r="G245" s="110">
        <f t="shared" ref="G245" si="88">SUM(113/E245)*(H245-F245-0)</f>
        <v>16.814399999999996</v>
      </c>
      <c r="H245" s="109">
        <v>89</v>
      </c>
      <c r="I245" s="153" t="s">
        <v>83</v>
      </c>
      <c r="J245" s="57">
        <v>4</v>
      </c>
      <c r="K245" s="146">
        <f t="shared" si="86"/>
        <v>15.5375</v>
      </c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</row>
    <row r="246" spans="1:34" s="2" customFormat="1" ht="16" customHeight="1" x14ac:dyDescent="0.15">
      <c r="A246" s="97">
        <v>6</v>
      </c>
      <c r="B246" s="131">
        <v>46104</v>
      </c>
      <c r="C246" s="108" t="s">
        <v>18</v>
      </c>
      <c r="D246" s="108" t="s">
        <v>19</v>
      </c>
      <c r="E246" s="109">
        <v>125</v>
      </c>
      <c r="F246" s="109">
        <v>70.400000000000006</v>
      </c>
      <c r="G246" s="110">
        <f t="shared" ref="G246:G247" si="89">SUM(113/E246)*(H246-F246-0)</f>
        <v>19.526399999999995</v>
      </c>
      <c r="H246" s="109">
        <v>92</v>
      </c>
      <c r="I246" s="153" t="s">
        <v>83</v>
      </c>
      <c r="J246" s="57">
        <v>5</v>
      </c>
      <c r="K246" s="146">
        <f t="shared" si="86"/>
        <v>16.814399999999996</v>
      </c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</row>
    <row r="247" spans="1:34" s="2" customFormat="1" ht="16" customHeight="1" x14ac:dyDescent="0.15">
      <c r="A247" s="97">
        <v>7</v>
      </c>
      <c r="B247" s="328">
        <v>46139</v>
      </c>
      <c r="C247" s="108" t="s">
        <v>18</v>
      </c>
      <c r="D247" s="108" t="s">
        <v>19</v>
      </c>
      <c r="E247" s="215">
        <v>124</v>
      </c>
      <c r="F247" s="215">
        <v>68.7</v>
      </c>
      <c r="G247" s="110">
        <f t="shared" si="89"/>
        <v>22.144354838709674</v>
      </c>
      <c r="H247" s="329">
        <v>93</v>
      </c>
      <c r="I247" s="216" t="s">
        <v>156</v>
      </c>
      <c r="J247" s="57">
        <v>6</v>
      </c>
      <c r="K247" s="146">
        <f t="shared" si="86"/>
        <v>17.045762711864406</v>
      </c>
    </row>
    <row r="248" spans="1:34" s="2" customFormat="1" ht="16" customHeight="1" x14ac:dyDescent="0.15">
      <c r="A248" s="97">
        <v>8</v>
      </c>
      <c r="B248" s="190">
        <v>46146</v>
      </c>
      <c r="C248" s="298" t="s">
        <v>18</v>
      </c>
      <c r="D248" s="298" t="s">
        <v>19</v>
      </c>
      <c r="E248" s="331">
        <v>125</v>
      </c>
      <c r="F248" s="331">
        <v>70.400000000000006</v>
      </c>
      <c r="G248" s="61">
        <f t="shared" ref="G248" si="90">SUM(113/E248)*(H248-F248-0)</f>
        <v>22.238399999999995</v>
      </c>
      <c r="H248" s="304">
        <v>95</v>
      </c>
      <c r="I248" s="192" t="s">
        <v>83</v>
      </c>
      <c r="J248" s="57">
        <v>7</v>
      </c>
      <c r="K248" s="146">
        <f t="shared" si="86"/>
        <v>17.420833333333334</v>
      </c>
    </row>
    <row r="249" spans="1:34" s="2" customFormat="1" ht="16" customHeight="1" x14ac:dyDescent="0.15">
      <c r="A249" s="97">
        <v>9</v>
      </c>
      <c r="B249" s="125">
        <v>46153</v>
      </c>
      <c r="C249" s="137" t="s">
        <v>18</v>
      </c>
      <c r="D249" s="137" t="s">
        <v>19</v>
      </c>
      <c r="E249" s="60">
        <v>118</v>
      </c>
      <c r="F249" s="60">
        <v>67.2</v>
      </c>
      <c r="G249" s="61">
        <f t="shared" ref="G249" si="91">SUM(113/E249)*(H249-F249-0)</f>
        <v>22.79152542372881</v>
      </c>
      <c r="H249" s="62">
        <v>91</v>
      </c>
      <c r="I249" s="124" t="s">
        <v>101</v>
      </c>
      <c r="J249" s="57">
        <v>8</v>
      </c>
      <c r="K249" s="146">
        <f>SMALL($G$242:$G$261,J249)</f>
        <v>17.718399999999995</v>
      </c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  <c r="AA249" s="10"/>
      <c r="AB249" s="10"/>
      <c r="AC249" s="10"/>
    </row>
    <row r="250" spans="1:34" s="2" customFormat="1" ht="16" customHeight="1" thickBot="1" x14ac:dyDescent="0.2">
      <c r="A250" s="97">
        <v>10</v>
      </c>
      <c r="B250" s="190">
        <v>46160</v>
      </c>
      <c r="C250" s="59" t="s">
        <v>18</v>
      </c>
      <c r="D250" s="59" t="s">
        <v>19</v>
      </c>
      <c r="E250" s="175">
        <v>120</v>
      </c>
      <c r="F250" s="175">
        <v>68.5</v>
      </c>
      <c r="G250" s="61">
        <f t="shared" ref="G250" si="92">SUM(113/E250)*(H250-F250-0)</f>
        <v>17.420833333333334</v>
      </c>
      <c r="H250" s="177">
        <v>87</v>
      </c>
      <c r="I250" s="178" t="s">
        <v>83</v>
      </c>
      <c r="J250" s="46"/>
      <c r="K250" s="288">
        <f>AVERAGE(K242:K249)</f>
        <v>16.040996398305083</v>
      </c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  <c r="AA250" s="10"/>
      <c r="AB250" s="10"/>
      <c r="AC250" s="10"/>
      <c r="AD250" s="10"/>
      <c r="AE250" s="10"/>
    </row>
    <row r="251" spans="1:34" s="2" customFormat="1" ht="16" customHeight="1" thickTop="1" x14ac:dyDescent="0.15">
      <c r="A251" s="97">
        <v>11</v>
      </c>
      <c r="B251" s="190">
        <v>46181</v>
      </c>
      <c r="C251" s="59" t="s">
        <v>18</v>
      </c>
      <c r="D251" s="59" t="s">
        <v>19</v>
      </c>
      <c r="E251" s="175">
        <v>120</v>
      </c>
      <c r="F251" s="175">
        <v>68.5</v>
      </c>
      <c r="G251" s="61">
        <f t="shared" ref="G251" si="93">SUM(113/E251)*(H251-F251-0)</f>
        <v>13.654166666666667</v>
      </c>
      <c r="H251" s="177">
        <v>83</v>
      </c>
      <c r="I251" s="178" t="s">
        <v>83</v>
      </c>
      <c r="J251" s="46"/>
      <c r="K251" s="69"/>
    </row>
    <row r="252" spans="1:34" s="2" customFormat="1" ht="16" customHeight="1" x14ac:dyDescent="0.15">
      <c r="A252" s="97">
        <v>12</v>
      </c>
      <c r="B252" s="190">
        <v>46202</v>
      </c>
      <c r="C252" s="59" t="s">
        <v>18</v>
      </c>
      <c r="D252" s="59" t="s">
        <v>19</v>
      </c>
      <c r="E252" s="175">
        <v>120</v>
      </c>
      <c r="F252" s="175">
        <v>68.5</v>
      </c>
      <c r="G252" s="61">
        <f t="shared" ref="G252" si="94">SUM(113/E252)*(H252-F252-0)</f>
        <v>20.245833333333334</v>
      </c>
      <c r="H252" s="177">
        <v>90</v>
      </c>
      <c r="I252" s="178" t="s">
        <v>83</v>
      </c>
      <c r="J252" s="49"/>
      <c r="K252" s="68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</row>
    <row r="253" spans="1:34" s="2" customFormat="1" ht="16" customHeight="1" x14ac:dyDescent="0.15">
      <c r="A253" s="97">
        <v>13</v>
      </c>
      <c r="B253" s="190">
        <v>46209</v>
      </c>
      <c r="C253" s="59" t="s">
        <v>18</v>
      </c>
      <c r="D253" s="59" t="s">
        <v>19</v>
      </c>
      <c r="E253" s="175">
        <v>120</v>
      </c>
      <c r="F253" s="175">
        <v>68.5</v>
      </c>
      <c r="G253" s="61">
        <f t="shared" ref="G253:G255" si="95">SUM(113/E253)*(H253-F253-0)</f>
        <v>15.5375</v>
      </c>
      <c r="H253" s="177">
        <v>85</v>
      </c>
      <c r="I253" s="178" t="s">
        <v>83</v>
      </c>
      <c r="J253" s="46"/>
      <c r="K253" s="69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</row>
    <row r="254" spans="1:34" s="2" customFormat="1" ht="16" customHeight="1" x14ac:dyDescent="0.15">
      <c r="A254" s="97">
        <v>14</v>
      </c>
      <c r="B254" s="125">
        <v>46216</v>
      </c>
      <c r="C254" s="137" t="s">
        <v>18</v>
      </c>
      <c r="D254" s="137" t="s">
        <v>19</v>
      </c>
      <c r="E254" s="60">
        <v>118</v>
      </c>
      <c r="F254" s="60">
        <v>67.2</v>
      </c>
      <c r="G254" s="61">
        <f t="shared" si="95"/>
        <v>18.96101694915254</v>
      </c>
      <c r="H254" s="62">
        <v>87</v>
      </c>
      <c r="I254" s="124" t="s">
        <v>101</v>
      </c>
      <c r="J254" s="46"/>
      <c r="K254" s="66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</row>
    <row r="255" spans="1:34" s="2" customFormat="1" ht="16" customHeight="1" x14ac:dyDescent="0.15">
      <c r="A255" s="97">
        <v>15</v>
      </c>
      <c r="B255" s="190">
        <v>46230</v>
      </c>
      <c r="C255" s="298" t="s">
        <v>18</v>
      </c>
      <c r="D255" s="298" t="s">
        <v>19</v>
      </c>
      <c r="E255" s="331">
        <v>125</v>
      </c>
      <c r="F255" s="331">
        <v>70.400000000000006</v>
      </c>
      <c r="G255" s="61">
        <f t="shared" si="95"/>
        <v>15.006399999999996</v>
      </c>
      <c r="H255" s="304">
        <v>87</v>
      </c>
      <c r="I255" s="192" t="s">
        <v>83</v>
      </c>
      <c r="J255" s="50"/>
      <c r="K255" s="89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</row>
    <row r="256" spans="1:34" s="2" customFormat="1" ht="16" customHeight="1" x14ac:dyDescent="0.15">
      <c r="A256" s="97">
        <v>16</v>
      </c>
      <c r="B256" s="131">
        <v>46251</v>
      </c>
      <c r="C256" s="108" t="s">
        <v>18</v>
      </c>
      <c r="D256" s="108" t="s">
        <v>19</v>
      </c>
      <c r="E256" s="109">
        <v>134</v>
      </c>
      <c r="F256" s="109">
        <v>70.400000000000006</v>
      </c>
      <c r="G256" s="61">
        <f t="shared" ref="G256:G301" si="96">SUM(113/E256)*(H256-F256-0)</f>
        <v>18.214925373134324</v>
      </c>
      <c r="H256" s="109">
        <v>92</v>
      </c>
      <c r="I256" s="153" t="s">
        <v>4</v>
      </c>
      <c r="J256" s="51"/>
      <c r="K256" s="66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</row>
    <row r="257" spans="1:34" s="2" customFormat="1" ht="16" customHeight="1" x14ac:dyDescent="0.15">
      <c r="A257" s="97">
        <v>17</v>
      </c>
      <c r="B257" s="125">
        <v>46258</v>
      </c>
      <c r="C257" s="137" t="s">
        <v>18</v>
      </c>
      <c r="D257" s="137" t="s">
        <v>19</v>
      </c>
      <c r="E257" s="60">
        <v>118</v>
      </c>
      <c r="F257" s="60">
        <v>67.2</v>
      </c>
      <c r="G257" s="61">
        <f t="shared" si="96"/>
        <v>17.045762711864406</v>
      </c>
      <c r="H257" s="62">
        <v>85</v>
      </c>
      <c r="I257" s="124" t="s">
        <v>101</v>
      </c>
      <c r="J257" s="46"/>
      <c r="K257" s="66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</row>
    <row r="258" spans="1:34" s="2" customFormat="1" ht="16" customHeight="1" x14ac:dyDescent="0.15">
      <c r="A258" s="97">
        <v>2</v>
      </c>
      <c r="B258" s="237" t="s">
        <v>125</v>
      </c>
      <c r="C258" s="238" t="s">
        <v>18</v>
      </c>
      <c r="D258" s="238" t="s">
        <v>19</v>
      </c>
      <c r="E258" s="143">
        <v>131</v>
      </c>
      <c r="F258" s="143">
        <v>68.099999999999994</v>
      </c>
      <c r="G258" s="235">
        <f t="shared" si="96"/>
        <v>25.791603053435118</v>
      </c>
      <c r="H258" s="189">
        <v>98</v>
      </c>
      <c r="I258" s="28" t="s">
        <v>68</v>
      </c>
      <c r="J258" s="49"/>
      <c r="K258" s="66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</row>
    <row r="259" spans="1:34" s="2" customFormat="1" ht="16" customHeight="1" x14ac:dyDescent="0.15">
      <c r="A259" s="97">
        <v>18</v>
      </c>
      <c r="B259" s="36" t="s">
        <v>127</v>
      </c>
      <c r="C259" s="37" t="s">
        <v>18</v>
      </c>
      <c r="D259" s="37" t="s">
        <v>19</v>
      </c>
      <c r="E259" s="38">
        <v>125</v>
      </c>
      <c r="F259" s="38">
        <v>70.400000000000006</v>
      </c>
      <c r="G259" s="22">
        <f t="shared" si="96"/>
        <v>19.526399999999995</v>
      </c>
      <c r="H259" s="38">
        <v>92</v>
      </c>
      <c r="I259" s="193" t="s">
        <v>83</v>
      </c>
      <c r="J259" s="46"/>
      <c r="K259" s="66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</row>
    <row r="260" spans="1:34" s="2" customFormat="1" ht="16" customHeight="1" x14ac:dyDescent="0.15">
      <c r="A260" s="97">
        <v>19</v>
      </c>
      <c r="B260" s="36">
        <v>46027</v>
      </c>
      <c r="C260" s="37" t="s">
        <v>18</v>
      </c>
      <c r="D260" s="37" t="s">
        <v>19</v>
      </c>
      <c r="E260" s="38">
        <v>125</v>
      </c>
      <c r="F260" s="38">
        <v>70.400000000000006</v>
      </c>
      <c r="G260" s="22">
        <f t="shared" si="96"/>
        <v>17.718399999999995</v>
      </c>
      <c r="H260" s="38">
        <v>90</v>
      </c>
      <c r="I260" s="193" t="s">
        <v>83</v>
      </c>
      <c r="J260" s="46"/>
      <c r="K260" s="66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</row>
    <row r="261" spans="1:34" s="2" customFormat="1" ht="16" customHeight="1" thickBot="1" x14ac:dyDescent="0.2">
      <c r="A261" s="98">
        <v>20</v>
      </c>
      <c r="B261" s="90">
        <v>46034</v>
      </c>
      <c r="C261" s="102" t="s">
        <v>18</v>
      </c>
      <c r="D261" s="102" t="s">
        <v>19</v>
      </c>
      <c r="E261" s="92">
        <v>118</v>
      </c>
      <c r="F261" s="92">
        <v>67.2</v>
      </c>
      <c r="G261" s="93">
        <f t="shared" si="96"/>
        <v>15.130508474576269</v>
      </c>
      <c r="H261" s="94">
        <v>83</v>
      </c>
      <c r="I261" s="99" t="s">
        <v>101</v>
      </c>
      <c r="J261" s="71"/>
      <c r="K261" s="72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</row>
    <row r="262" spans="1:34" s="2" customFormat="1" ht="16" customHeight="1" x14ac:dyDescent="0.15">
      <c r="A262" s="97">
        <v>1</v>
      </c>
      <c r="B262" s="24" t="s">
        <v>96</v>
      </c>
      <c r="C262" s="29" t="s">
        <v>28</v>
      </c>
      <c r="D262" s="29" t="s">
        <v>40</v>
      </c>
      <c r="E262" s="21">
        <v>134</v>
      </c>
      <c r="F262" s="21">
        <v>70.5</v>
      </c>
      <c r="G262" s="22">
        <f t="shared" si="96"/>
        <v>19.817164179104477</v>
      </c>
      <c r="H262" s="30">
        <v>94</v>
      </c>
      <c r="I262" s="28" t="s">
        <v>4</v>
      </c>
      <c r="J262" s="46">
        <v>1</v>
      </c>
      <c r="K262" s="66">
        <f>SMALL($G$262:$G$281,J262)</f>
        <v>14.172881355932201</v>
      </c>
    </row>
    <row r="263" spans="1:34" s="2" customFormat="1" ht="16" customHeight="1" x14ac:dyDescent="0.15">
      <c r="A263" s="97">
        <v>2</v>
      </c>
      <c r="B263" s="31" t="s">
        <v>99</v>
      </c>
      <c r="C263" s="25" t="s">
        <v>28</v>
      </c>
      <c r="D263" s="25" t="s">
        <v>40</v>
      </c>
      <c r="E263" s="21">
        <v>125</v>
      </c>
      <c r="F263" s="21">
        <v>68.900000000000006</v>
      </c>
      <c r="G263" s="22">
        <f t="shared" si="96"/>
        <v>30.826399999999996</v>
      </c>
      <c r="H263" s="27">
        <v>103</v>
      </c>
      <c r="I263" s="23" t="s">
        <v>3</v>
      </c>
      <c r="J263" s="46">
        <v>2</v>
      </c>
      <c r="K263" s="66">
        <f>SMALL($G$262:$G$281,J263)</f>
        <v>14.172881355932201</v>
      </c>
    </row>
    <row r="264" spans="1:34" s="2" customFormat="1" ht="16" customHeight="1" x14ac:dyDescent="0.15">
      <c r="A264" s="97">
        <v>3</v>
      </c>
      <c r="B264" s="24" t="s">
        <v>100</v>
      </c>
      <c r="C264" s="25" t="s">
        <v>28</v>
      </c>
      <c r="D264" s="25" t="s">
        <v>40</v>
      </c>
      <c r="E264" s="21">
        <v>118</v>
      </c>
      <c r="F264" s="21">
        <v>67.2</v>
      </c>
      <c r="G264" s="22">
        <f t="shared" si="96"/>
        <v>18.003389830508471</v>
      </c>
      <c r="H264" s="30">
        <v>86</v>
      </c>
      <c r="I264" s="23" t="s">
        <v>101</v>
      </c>
      <c r="J264" s="46">
        <v>3</v>
      </c>
      <c r="K264" s="66">
        <f t="shared" ref="K264:K268" si="97">SMALL($G$262:$G$281,J264)</f>
        <v>14.5</v>
      </c>
    </row>
    <row r="265" spans="1:34" s="2" customFormat="1" ht="16" customHeight="1" x14ac:dyDescent="0.15">
      <c r="A265" s="97">
        <v>4</v>
      </c>
      <c r="B265" s="24" t="s">
        <v>104</v>
      </c>
      <c r="C265" s="29" t="s">
        <v>28</v>
      </c>
      <c r="D265" s="29" t="s">
        <v>40</v>
      </c>
      <c r="E265" s="21">
        <v>125</v>
      </c>
      <c r="F265" s="21">
        <v>70.400000000000006</v>
      </c>
      <c r="G265" s="22">
        <f t="shared" si="96"/>
        <v>24.950399999999995</v>
      </c>
      <c r="H265" s="21">
        <v>98</v>
      </c>
      <c r="I265" s="23" t="s">
        <v>83</v>
      </c>
      <c r="J265" s="46">
        <v>4</v>
      </c>
      <c r="K265" s="66">
        <f t="shared" si="97"/>
        <v>17.420833333333334</v>
      </c>
    </row>
    <row r="266" spans="1:34" s="2" customFormat="1" ht="16" customHeight="1" x14ac:dyDescent="0.15">
      <c r="A266" s="97">
        <v>5</v>
      </c>
      <c r="B266" s="217" t="s">
        <v>106</v>
      </c>
      <c r="C266" s="224" t="s">
        <v>28</v>
      </c>
      <c r="D266" s="224" t="s">
        <v>40</v>
      </c>
      <c r="E266" s="225">
        <v>113</v>
      </c>
      <c r="F266" s="225">
        <v>68.5</v>
      </c>
      <c r="G266" s="39">
        <f t="shared" si="96"/>
        <v>14.5</v>
      </c>
      <c r="H266" s="160">
        <v>83</v>
      </c>
      <c r="I266" s="226" t="s">
        <v>107</v>
      </c>
      <c r="J266" s="46">
        <v>5</v>
      </c>
      <c r="K266" s="66">
        <f t="shared" si="97"/>
        <v>18.003389830508471</v>
      </c>
    </row>
    <row r="267" spans="1:34" s="2" customFormat="1" ht="16" customHeight="1" x14ac:dyDescent="0.15">
      <c r="A267" s="97">
        <v>6</v>
      </c>
      <c r="B267" s="217" t="s">
        <v>114</v>
      </c>
      <c r="C267" s="224" t="s">
        <v>28</v>
      </c>
      <c r="D267" s="224" t="s">
        <v>40</v>
      </c>
      <c r="E267" s="21">
        <v>125</v>
      </c>
      <c r="F267" s="21">
        <v>70.400000000000006</v>
      </c>
      <c r="G267" s="22">
        <f t="shared" si="96"/>
        <v>26.758399999999995</v>
      </c>
      <c r="H267" s="21">
        <v>100</v>
      </c>
      <c r="I267" s="23" t="s">
        <v>83</v>
      </c>
      <c r="J267" s="46">
        <v>6</v>
      </c>
      <c r="K267" s="66">
        <f t="shared" si="97"/>
        <v>18.96101694915254</v>
      </c>
    </row>
    <row r="268" spans="1:34" s="2" customFormat="1" ht="16" customHeight="1" x14ac:dyDescent="0.15">
      <c r="A268" s="97">
        <v>7</v>
      </c>
      <c r="B268" s="31" t="s">
        <v>115</v>
      </c>
      <c r="C268" s="25" t="s">
        <v>28</v>
      </c>
      <c r="D268" s="25" t="s">
        <v>40</v>
      </c>
      <c r="E268" s="21">
        <v>130</v>
      </c>
      <c r="F268" s="21">
        <v>71.8</v>
      </c>
      <c r="G268" s="22">
        <f t="shared" si="96"/>
        <v>22.773846153846158</v>
      </c>
      <c r="H268" s="27">
        <v>98</v>
      </c>
      <c r="I268" s="23" t="s">
        <v>116</v>
      </c>
      <c r="J268" s="46">
        <v>7</v>
      </c>
      <c r="K268" s="66">
        <f t="shared" si="97"/>
        <v>18.96101694915254</v>
      </c>
    </row>
    <row r="269" spans="1:34" s="2" customFormat="1" ht="16" customHeight="1" x14ac:dyDescent="0.15">
      <c r="A269" s="97">
        <v>8</v>
      </c>
      <c r="B269" s="24" t="s">
        <v>119</v>
      </c>
      <c r="C269" s="25" t="s">
        <v>28</v>
      </c>
      <c r="D269" s="25" t="s">
        <v>40</v>
      </c>
      <c r="E269" s="21">
        <v>118</v>
      </c>
      <c r="F269" s="21">
        <v>67.2</v>
      </c>
      <c r="G269" s="22">
        <f t="shared" si="96"/>
        <v>18.96101694915254</v>
      </c>
      <c r="H269" s="30">
        <v>87</v>
      </c>
      <c r="I269" s="23" t="s">
        <v>101</v>
      </c>
      <c r="J269" s="46">
        <v>8</v>
      </c>
      <c r="K269" s="66">
        <f>SMALL($G$262:$G$281,J269)</f>
        <v>19.817164179104477</v>
      </c>
    </row>
    <row r="270" spans="1:34" s="2" customFormat="1" ht="16" customHeight="1" thickBot="1" x14ac:dyDescent="0.2">
      <c r="A270" s="97">
        <v>9</v>
      </c>
      <c r="B270" s="217" t="s">
        <v>127</v>
      </c>
      <c r="C270" s="224" t="s">
        <v>28</v>
      </c>
      <c r="D270" s="224" t="s">
        <v>40</v>
      </c>
      <c r="E270" s="21">
        <v>125</v>
      </c>
      <c r="F270" s="21">
        <v>70.400000000000006</v>
      </c>
      <c r="G270" s="22">
        <f t="shared" si="96"/>
        <v>24.046399999999995</v>
      </c>
      <c r="H270" s="21">
        <v>97</v>
      </c>
      <c r="I270" s="23" t="s">
        <v>83</v>
      </c>
      <c r="J270" s="46"/>
      <c r="K270" s="288">
        <f>AVERAGE(K262:K269)</f>
        <v>17.001147994139469</v>
      </c>
    </row>
    <row r="271" spans="1:34" s="2" customFormat="1" ht="16" customHeight="1" thickTop="1" x14ac:dyDescent="0.15">
      <c r="A271" s="97">
        <v>10</v>
      </c>
      <c r="B271" s="239">
        <v>46028</v>
      </c>
      <c r="C271" s="305" t="s">
        <v>28</v>
      </c>
      <c r="D271" s="305" t="s">
        <v>40</v>
      </c>
      <c r="E271" s="225">
        <v>125</v>
      </c>
      <c r="F271" s="225">
        <v>70.400000000000006</v>
      </c>
      <c r="G271" s="197">
        <f t="shared" ref="G271" si="98">SUM(113/E271)*(H271-F271-0)</f>
        <v>23.142399999999995</v>
      </c>
      <c r="H271" s="225">
        <v>96</v>
      </c>
      <c r="I271" s="306" t="s">
        <v>83</v>
      </c>
      <c r="J271" s="47"/>
      <c r="K271" s="73"/>
    </row>
    <row r="272" spans="1:34" s="2" customFormat="1" ht="16" customHeight="1" x14ac:dyDescent="0.15">
      <c r="A272" s="97">
        <v>11</v>
      </c>
      <c r="B272" s="24">
        <v>46034</v>
      </c>
      <c r="C272" s="25" t="s">
        <v>28</v>
      </c>
      <c r="D272" s="25" t="s">
        <v>40</v>
      </c>
      <c r="E272" s="21">
        <v>118</v>
      </c>
      <c r="F272" s="21">
        <v>67.2</v>
      </c>
      <c r="G272" s="22">
        <f t="shared" ref="G272:G273" si="99">SUM(113/E272)*(H272-F272-0)</f>
        <v>18.96101694915254</v>
      </c>
      <c r="H272" s="30">
        <v>87</v>
      </c>
      <c r="I272" s="23" t="s">
        <v>101</v>
      </c>
      <c r="J272" s="57"/>
      <c r="K272" s="66"/>
    </row>
    <row r="273" spans="1:34" s="2" customFormat="1" ht="16" customHeight="1" x14ac:dyDescent="0.15">
      <c r="A273" s="97">
        <v>12</v>
      </c>
      <c r="B273" s="24">
        <v>46076</v>
      </c>
      <c r="C273" s="25" t="s">
        <v>28</v>
      </c>
      <c r="D273" s="25" t="s">
        <v>40</v>
      </c>
      <c r="E273" s="21">
        <v>118</v>
      </c>
      <c r="F273" s="21">
        <v>67.2</v>
      </c>
      <c r="G273" s="22">
        <f t="shared" si="99"/>
        <v>14.172881355932201</v>
      </c>
      <c r="H273" s="30">
        <v>82</v>
      </c>
      <c r="I273" s="23" t="s">
        <v>101</v>
      </c>
      <c r="J273" s="47"/>
      <c r="K273" s="73"/>
    </row>
    <row r="274" spans="1:34" s="2" customFormat="1" ht="16" customHeight="1" x14ac:dyDescent="0.15">
      <c r="A274" s="97">
        <v>13</v>
      </c>
      <c r="B274" s="239">
        <v>46090</v>
      </c>
      <c r="C274" s="305" t="s">
        <v>28</v>
      </c>
      <c r="D274" s="305" t="s">
        <v>40</v>
      </c>
      <c r="E274" s="225">
        <v>125</v>
      </c>
      <c r="F274" s="225">
        <v>70.400000000000006</v>
      </c>
      <c r="G274" s="197">
        <f t="shared" ref="G274" si="100">SUM(113/E274)*(H274-F274-0)</f>
        <v>21.334399999999995</v>
      </c>
      <c r="H274" s="225">
        <v>94</v>
      </c>
      <c r="I274" s="306" t="s">
        <v>83</v>
      </c>
      <c r="J274" s="46"/>
      <c r="K274" s="69"/>
    </row>
    <row r="275" spans="1:34" s="2" customFormat="1" ht="16" customHeight="1" x14ac:dyDescent="0.15">
      <c r="A275" s="97">
        <v>14</v>
      </c>
      <c r="B275" s="217">
        <v>46111</v>
      </c>
      <c r="C275" s="224" t="s">
        <v>28</v>
      </c>
      <c r="D275" s="224" t="s">
        <v>40</v>
      </c>
      <c r="E275" s="225">
        <v>113</v>
      </c>
      <c r="F275" s="225">
        <v>68.5</v>
      </c>
      <c r="G275" s="39">
        <f t="shared" ref="G275" si="101">SUM(113/E275)*(H275-F275-0)</f>
        <v>23.5</v>
      </c>
      <c r="H275" s="160">
        <v>92</v>
      </c>
      <c r="I275" s="226" t="s">
        <v>107</v>
      </c>
      <c r="J275" s="46"/>
      <c r="K275" s="66"/>
    </row>
    <row r="276" spans="1:34" s="2" customFormat="1" ht="16" customHeight="1" x14ac:dyDescent="0.15">
      <c r="A276" s="97">
        <v>15</v>
      </c>
      <c r="B276" s="24">
        <v>46153</v>
      </c>
      <c r="C276" s="25" t="s">
        <v>28</v>
      </c>
      <c r="D276" s="25" t="s">
        <v>40</v>
      </c>
      <c r="E276" s="21">
        <v>118</v>
      </c>
      <c r="F276" s="21">
        <v>67.2</v>
      </c>
      <c r="G276" s="22">
        <f t="shared" ref="G276" si="102">SUM(113/E276)*(H276-F276-0)</f>
        <v>14.172881355932201</v>
      </c>
      <c r="H276" s="30">
        <v>82</v>
      </c>
      <c r="I276" s="23" t="s">
        <v>101</v>
      </c>
      <c r="J276" s="46"/>
      <c r="K276" s="69"/>
    </row>
    <row r="277" spans="1:34" s="2" customFormat="1" ht="16" customHeight="1" x14ac:dyDescent="0.15">
      <c r="A277" s="97">
        <v>16</v>
      </c>
      <c r="B277" s="201">
        <v>46160</v>
      </c>
      <c r="C277" s="25" t="s">
        <v>28</v>
      </c>
      <c r="D277" s="25" t="s">
        <v>40</v>
      </c>
      <c r="E277" s="168">
        <v>120</v>
      </c>
      <c r="F277" s="168">
        <v>68.5</v>
      </c>
      <c r="G277" s="22">
        <f t="shared" ref="G277:G278" si="103">SUM(113/E277)*(H277-F277-0)</f>
        <v>17.420833333333334</v>
      </c>
      <c r="H277" s="170">
        <v>87</v>
      </c>
      <c r="I277" s="171" t="s">
        <v>83</v>
      </c>
      <c r="J277" s="50"/>
      <c r="K277" s="89"/>
    </row>
    <row r="278" spans="1:34" s="2" customFormat="1" ht="16" customHeight="1" x14ac:dyDescent="0.15">
      <c r="A278" s="97">
        <v>17</v>
      </c>
      <c r="B278" s="217">
        <v>46174</v>
      </c>
      <c r="C278" s="224" t="s">
        <v>28</v>
      </c>
      <c r="D278" s="224" t="s">
        <v>40</v>
      </c>
      <c r="E278" s="225">
        <v>113</v>
      </c>
      <c r="F278" s="225">
        <v>68.5</v>
      </c>
      <c r="G278" s="39">
        <f t="shared" si="103"/>
        <v>25.5</v>
      </c>
      <c r="H278" s="160">
        <v>94</v>
      </c>
      <c r="I278" s="226" t="s">
        <v>107</v>
      </c>
      <c r="J278" s="46"/>
      <c r="K278" s="66"/>
    </row>
    <row r="279" spans="1:34" s="2" customFormat="1" ht="16" customHeight="1" x14ac:dyDescent="0.15">
      <c r="A279" s="97">
        <v>18</v>
      </c>
      <c r="B279" s="201">
        <v>46244</v>
      </c>
      <c r="C279" s="25" t="s">
        <v>28</v>
      </c>
      <c r="D279" s="25" t="s">
        <v>40</v>
      </c>
      <c r="E279" s="168">
        <v>120</v>
      </c>
      <c r="F279" s="168">
        <v>68.5</v>
      </c>
      <c r="G279" s="22">
        <f t="shared" ref="G279" si="104">SUM(113/E279)*(H279-F279-0)</f>
        <v>21.1875</v>
      </c>
      <c r="H279" s="170">
        <v>91</v>
      </c>
      <c r="I279" s="171" t="s">
        <v>83</v>
      </c>
      <c r="J279" s="46"/>
      <c r="K279" s="66"/>
    </row>
    <row r="280" spans="1:34" s="2" customFormat="1" ht="16" customHeight="1" x14ac:dyDescent="0.15">
      <c r="A280" s="97">
        <v>19</v>
      </c>
      <c r="B280" s="201">
        <v>46251</v>
      </c>
      <c r="C280" s="379" t="s">
        <v>28</v>
      </c>
      <c r="D280" s="379" t="s">
        <v>40</v>
      </c>
      <c r="E280" s="203">
        <v>134</v>
      </c>
      <c r="F280" s="203">
        <v>70.5</v>
      </c>
      <c r="G280" s="22">
        <f t="shared" si="96"/>
        <v>29.093283582089551</v>
      </c>
      <c r="H280" s="380">
        <v>105</v>
      </c>
      <c r="I280" s="297" t="s">
        <v>4</v>
      </c>
      <c r="J280" s="46"/>
      <c r="K280" s="66"/>
    </row>
    <row r="281" spans="1:34" s="2" customFormat="1" ht="16" customHeight="1" thickBot="1" x14ac:dyDescent="0.2">
      <c r="A281" s="98">
        <v>20</v>
      </c>
      <c r="B281" s="194" t="s">
        <v>93</v>
      </c>
      <c r="C281" s="147" t="s">
        <v>28</v>
      </c>
      <c r="D281" s="147" t="s">
        <v>40</v>
      </c>
      <c r="E281" s="148">
        <v>125</v>
      </c>
      <c r="F281" s="148">
        <v>70.400000000000006</v>
      </c>
      <c r="G281" s="149">
        <f t="shared" si="96"/>
        <v>24.046399999999995</v>
      </c>
      <c r="H281" s="148">
        <v>97</v>
      </c>
      <c r="I281" s="164" t="s">
        <v>83</v>
      </c>
      <c r="J281" s="46"/>
      <c r="K281" s="66"/>
    </row>
    <row r="282" spans="1:34" s="2" customFormat="1" ht="16" customHeight="1" x14ac:dyDescent="0.15">
      <c r="A282" s="96">
        <v>1</v>
      </c>
      <c r="B282" s="261">
        <v>46090</v>
      </c>
      <c r="C282" s="59" t="s">
        <v>12</v>
      </c>
      <c r="D282" s="59" t="s">
        <v>143</v>
      </c>
      <c r="E282" s="262">
        <v>125</v>
      </c>
      <c r="F282" s="262">
        <v>70.400000000000006</v>
      </c>
      <c r="G282" s="132">
        <f t="shared" si="96"/>
        <v>15.006399999999996</v>
      </c>
      <c r="H282" s="262">
        <v>87</v>
      </c>
      <c r="I282" s="315" t="s">
        <v>83</v>
      </c>
      <c r="J282" s="64">
        <v>1</v>
      </c>
      <c r="K282" s="65">
        <f>SMALL($G$282:$G$301,J282)</f>
        <v>5.4813432835820892</v>
      </c>
    </row>
    <row r="283" spans="1:34" s="2" customFormat="1" ht="16" customHeight="1" x14ac:dyDescent="0.15">
      <c r="A283" s="97">
        <v>2</v>
      </c>
      <c r="B283" s="24" t="s">
        <v>144</v>
      </c>
      <c r="C283" s="29" t="s">
        <v>12</v>
      </c>
      <c r="D283" s="29" t="s">
        <v>143</v>
      </c>
      <c r="E283" s="21">
        <v>134</v>
      </c>
      <c r="F283" s="21">
        <v>70.5</v>
      </c>
      <c r="G283" s="22">
        <f t="shared" si="96"/>
        <v>16.444029850746269</v>
      </c>
      <c r="H283" s="30">
        <v>90</v>
      </c>
      <c r="I283" s="28" t="s">
        <v>4</v>
      </c>
      <c r="J283" s="46">
        <v>2</v>
      </c>
      <c r="K283" s="146">
        <f t="shared" ref="K283:K289" si="105">SMALL($G$282:$G$301,J283)</f>
        <v>6.3246268656716413</v>
      </c>
    </row>
    <row r="284" spans="1:34" s="2" customFormat="1" ht="16" customHeight="1" x14ac:dyDescent="0.15">
      <c r="A284" s="97">
        <v>3</v>
      </c>
      <c r="B284" s="24" t="s">
        <v>145</v>
      </c>
      <c r="C284" s="29" t="s">
        <v>12</v>
      </c>
      <c r="D284" s="29" t="s">
        <v>143</v>
      </c>
      <c r="E284" s="21">
        <v>134</v>
      </c>
      <c r="F284" s="21">
        <v>70.5</v>
      </c>
      <c r="G284" s="22">
        <f t="shared" si="96"/>
        <v>7.1679104477611943</v>
      </c>
      <c r="H284" s="30">
        <v>79</v>
      </c>
      <c r="I284" s="28" t="s">
        <v>4</v>
      </c>
      <c r="J284" s="46">
        <v>3</v>
      </c>
      <c r="K284" s="146">
        <f t="shared" si="105"/>
        <v>7.1679104477611943</v>
      </c>
    </row>
    <row r="285" spans="1:34" s="2" customFormat="1" ht="16" customHeight="1" x14ac:dyDescent="0.15">
      <c r="A285" s="97">
        <v>4</v>
      </c>
      <c r="B285" s="31" t="s">
        <v>59</v>
      </c>
      <c r="C285" s="25" t="s">
        <v>12</v>
      </c>
      <c r="D285" s="25" t="s">
        <v>143</v>
      </c>
      <c r="E285" s="21">
        <v>125</v>
      </c>
      <c r="F285" s="21">
        <v>68.900000000000006</v>
      </c>
      <c r="G285" s="22">
        <f t="shared" si="96"/>
        <v>9.1303999999999945</v>
      </c>
      <c r="H285" s="27">
        <v>79</v>
      </c>
      <c r="I285" s="23" t="s">
        <v>3</v>
      </c>
      <c r="J285" s="46">
        <v>4</v>
      </c>
      <c r="K285" s="146">
        <f t="shared" si="105"/>
        <v>7.1679104477611943</v>
      </c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</row>
    <row r="286" spans="1:34" s="2" customFormat="1" ht="16" customHeight="1" x14ac:dyDescent="0.15">
      <c r="A286" s="97">
        <v>5</v>
      </c>
      <c r="B286" s="31" t="s">
        <v>7</v>
      </c>
      <c r="C286" s="29" t="s">
        <v>12</v>
      </c>
      <c r="D286" s="29" t="s">
        <v>143</v>
      </c>
      <c r="E286" s="21">
        <v>134</v>
      </c>
      <c r="F286" s="21">
        <v>70.5</v>
      </c>
      <c r="G286" s="22">
        <f t="shared" si="96"/>
        <v>10.541044776119403</v>
      </c>
      <c r="H286" s="27">
        <v>83</v>
      </c>
      <c r="I286" s="28" t="s">
        <v>4</v>
      </c>
      <c r="J286" s="47">
        <v>5</v>
      </c>
      <c r="K286" s="146">
        <f t="shared" si="105"/>
        <v>7.3223999999999947</v>
      </c>
    </row>
    <row r="287" spans="1:34" s="2" customFormat="1" ht="16" customHeight="1" x14ac:dyDescent="0.15">
      <c r="A287" s="97">
        <v>6</v>
      </c>
      <c r="B287" s="31" t="s">
        <v>146</v>
      </c>
      <c r="C287" s="25" t="s">
        <v>12</v>
      </c>
      <c r="D287" s="25" t="s">
        <v>143</v>
      </c>
      <c r="E287" s="26">
        <v>125</v>
      </c>
      <c r="F287" s="21">
        <v>68.900000000000006</v>
      </c>
      <c r="G287" s="22">
        <f t="shared" si="96"/>
        <v>17.266399999999994</v>
      </c>
      <c r="H287" s="26">
        <v>88</v>
      </c>
      <c r="I287" s="28" t="s">
        <v>3</v>
      </c>
      <c r="J287" s="47">
        <v>6</v>
      </c>
      <c r="K287" s="146">
        <f t="shared" si="105"/>
        <v>8.0111940298507456</v>
      </c>
    </row>
    <row r="288" spans="1:34" s="2" customFormat="1" ht="16" customHeight="1" x14ac:dyDescent="0.15">
      <c r="A288" s="97">
        <v>7</v>
      </c>
      <c r="B288" s="24" t="s">
        <v>9</v>
      </c>
      <c r="C288" s="29" t="s">
        <v>12</v>
      </c>
      <c r="D288" s="29" t="s">
        <v>143</v>
      </c>
      <c r="E288" s="26">
        <v>125</v>
      </c>
      <c r="F288" s="21">
        <v>68.900000000000006</v>
      </c>
      <c r="G288" s="22">
        <f t="shared" si="96"/>
        <v>7.3223999999999947</v>
      </c>
      <c r="H288" s="26">
        <v>77</v>
      </c>
      <c r="I288" s="28" t="s">
        <v>3</v>
      </c>
      <c r="J288" s="47">
        <v>7</v>
      </c>
      <c r="K288" s="146">
        <f t="shared" si="105"/>
        <v>8.0111940298507456</v>
      </c>
    </row>
    <row r="289" spans="1:31" s="2" customFormat="1" ht="16" customHeight="1" x14ac:dyDescent="0.15">
      <c r="A289" s="97">
        <v>8</v>
      </c>
      <c r="B289" s="31" t="s">
        <v>147</v>
      </c>
      <c r="C289" s="25" t="s">
        <v>12</v>
      </c>
      <c r="D289" s="25" t="s">
        <v>143</v>
      </c>
      <c r="E289" s="21">
        <v>134</v>
      </c>
      <c r="F289" s="21">
        <v>70.5</v>
      </c>
      <c r="G289" s="22">
        <f t="shared" si="96"/>
        <v>8.0111940298507456</v>
      </c>
      <c r="H289" s="26">
        <v>80</v>
      </c>
      <c r="I289" s="28" t="s">
        <v>4</v>
      </c>
      <c r="J289" s="47">
        <v>8</v>
      </c>
      <c r="K289" s="66">
        <f t="shared" si="105"/>
        <v>8.2263999999999946</v>
      </c>
    </row>
    <row r="290" spans="1:31" s="2" customFormat="1" ht="16" customHeight="1" thickBot="1" x14ac:dyDescent="0.2">
      <c r="A290" s="97">
        <v>9</v>
      </c>
      <c r="B290" s="24" t="s">
        <v>148</v>
      </c>
      <c r="C290" s="25" t="s">
        <v>12</v>
      </c>
      <c r="D290" s="25" t="s">
        <v>143</v>
      </c>
      <c r="E290" s="21">
        <v>125</v>
      </c>
      <c r="F290" s="21">
        <v>68.900000000000006</v>
      </c>
      <c r="G290" s="22">
        <f t="shared" si="96"/>
        <v>13.650399999999996</v>
      </c>
      <c r="H290" s="21">
        <v>84</v>
      </c>
      <c r="I290" s="23" t="s">
        <v>3</v>
      </c>
      <c r="J290" s="50"/>
      <c r="K290" s="67">
        <f>AVERAGE(K282:K289)</f>
        <v>7.2141223880596996</v>
      </c>
    </row>
    <row r="291" spans="1:31" s="2" customFormat="1" ht="16" customHeight="1" thickTop="1" x14ac:dyDescent="0.15">
      <c r="A291" s="97">
        <v>10</v>
      </c>
      <c r="B291" s="31" t="s">
        <v>132</v>
      </c>
      <c r="C291" s="25" t="s">
        <v>12</v>
      </c>
      <c r="D291" s="25" t="s">
        <v>143</v>
      </c>
      <c r="E291" s="21">
        <v>134</v>
      </c>
      <c r="F291" s="21">
        <v>70.5</v>
      </c>
      <c r="G291" s="22">
        <f t="shared" si="96"/>
        <v>11.384328358208956</v>
      </c>
      <c r="H291" s="26">
        <v>84</v>
      </c>
      <c r="I291" s="28" t="s">
        <v>4</v>
      </c>
      <c r="J291" s="46"/>
      <c r="K291" s="104"/>
    </row>
    <row r="292" spans="1:31" s="2" customFormat="1" ht="16" customHeight="1" x14ac:dyDescent="0.15">
      <c r="A292" s="97">
        <v>11</v>
      </c>
      <c r="B292" s="31" t="s">
        <v>55</v>
      </c>
      <c r="C292" s="25" t="s">
        <v>12</v>
      </c>
      <c r="D292" s="25" t="s">
        <v>143</v>
      </c>
      <c r="E292" s="21">
        <v>134</v>
      </c>
      <c r="F292" s="21">
        <v>70.5</v>
      </c>
      <c r="G292" s="22">
        <f t="shared" si="96"/>
        <v>8.0111940298507456</v>
      </c>
      <c r="H292" s="26">
        <v>80</v>
      </c>
      <c r="I292" s="28" t="s">
        <v>4</v>
      </c>
      <c r="J292" s="46"/>
      <c r="K292" s="66"/>
    </row>
    <row r="293" spans="1:31" s="2" customFormat="1" ht="16" customHeight="1" x14ac:dyDescent="0.15">
      <c r="A293" s="97">
        <v>12</v>
      </c>
      <c r="B293" s="31" t="s">
        <v>56</v>
      </c>
      <c r="C293" s="25" t="s">
        <v>12</v>
      </c>
      <c r="D293" s="25" t="s">
        <v>143</v>
      </c>
      <c r="E293" s="21">
        <v>125</v>
      </c>
      <c r="F293" s="21">
        <v>68.900000000000006</v>
      </c>
      <c r="G293" s="22">
        <f t="shared" si="96"/>
        <v>8.2263999999999946</v>
      </c>
      <c r="H293" s="21">
        <v>78</v>
      </c>
      <c r="I293" s="23" t="s">
        <v>3</v>
      </c>
      <c r="J293" s="46"/>
      <c r="K293" s="66"/>
    </row>
    <row r="294" spans="1:31" s="2" customFormat="1" ht="16" customHeight="1" x14ac:dyDescent="0.15">
      <c r="A294" s="97">
        <v>13</v>
      </c>
      <c r="B294" s="31" t="s">
        <v>57</v>
      </c>
      <c r="C294" s="25" t="s">
        <v>12</v>
      </c>
      <c r="D294" s="25" t="s">
        <v>143</v>
      </c>
      <c r="E294" s="21">
        <v>134</v>
      </c>
      <c r="F294" s="21">
        <v>70.5</v>
      </c>
      <c r="G294" s="22">
        <f t="shared" si="96"/>
        <v>5.4813432835820892</v>
      </c>
      <c r="H294" s="26">
        <v>77</v>
      </c>
      <c r="I294" s="28" t="s">
        <v>4</v>
      </c>
      <c r="J294" s="46"/>
      <c r="K294" s="66"/>
    </row>
    <row r="295" spans="1:31" s="2" customFormat="1" ht="16" customHeight="1" x14ac:dyDescent="0.15">
      <c r="A295" s="97">
        <v>14</v>
      </c>
      <c r="B295" s="24" t="s">
        <v>149</v>
      </c>
      <c r="C295" s="25" t="s">
        <v>12</v>
      </c>
      <c r="D295" s="25" t="s">
        <v>143</v>
      </c>
      <c r="E295" s="21">
        <v>125</v>
      </c>
      <c r="F295" s="21">
        <v>68.900000000000006</v>
      </c>
      <c r="G295" s="22">
        <f t="shared" si="96"/>
        <v>14.554399999999996</v>
      </c>
      <c r="H295" s="30">
        <v>85</v>
      </c>
      <c r="I295" s="23" t="s">
        <v>3</v>
      </c>
      <c r="J295" s="46"/>
      <c r="K295" s="66"/>
    </row>
    <row r="296" spans="1:31" s="2" customFormat="1" ht="16" customHeight="1" x14ac:dyDescent="0.15">
      <c r="A296" s="97">
        <v>15</v>
      </c>
      <c r="B296" s="31" t="s">
        <v>150</v>
      </c>
      <c r="C296" s="25" t="s">
        <v>12</v>
      </c>
      <c r="D296" s="25" t="s">
        <v>143</v>
      </c>
      <c r="E296" s="21">
        <v>134</v>
      </c>
      <c r="F296" s="21">
        <v>70.5</v>
      </c>
      <c r="G296" s="22">
        <f t="shared" si="96"/>
        <v>6.3246268656716413</v>
      </c>
      <c r="H296" s="26">
        <v>78</v>
      </c>
      <c r="I296" s="28" t="s">
        <v>4</v>
      </c>
      <c r="J296" s="46"/>
      <c r="K296" s="66"/>
    </row>
    <row r="297" spans="1:31" s="2" customFormat="1" ht="16" customHeight="1" x14ac:dyDescent="0.15">
      <c r="A297" s="97">
        <v>16</v>
      </c>
      <c r="B297" s="31" t="s">
        <v>135</v>
      </c>
      <c r="C297" s="25" t="s">
        <v>12</v>
      </c>
      <c r="D297" s="25" t="s">
        <v>143</v>
      </c>
      <c r="E297" s="21">
        <v>134</v>
      </c>
      <c r="F297" s="21">
        <v>70.5</v>
      </c>
      <c r="G297" s="22">
        <f t="shared" si="96"/>
        <v>11.384328358208956</v>
      </c>
      <c r="H297" s="26">
        <v>84</v>
      </c>
      <c r="I297" s="28" t="s">
        <v>4</v>
      </c>
      <c r="J297" s="46"/>
      <c r="K297" s="66"/>
    </row>
    <row r="298" spans="1:31" s="2" customFormat="1" ht="16" customHeight="1" x14ac:dyDescent="0.15">
      <c r="A298" s="97">
        <v>17</v>
      </c>
      <c r="B298" s="31" t="s">
        <v>64</v>
      </c>
      <c r="C298" s="25" t="s">
        <v>12</v>
      </c>
      <c r="D298" s="25" t="s">
        <v>143</v>
      </c>
      <c r="E298" s="21">
        <v>134</v>
      </c>
      <c r="F298" s="21">
        <v>70.5</v>
      </c>
      <c r="G298" s="22">
        <f t="shared" si="96"/>
        <v>9.6977611940298498</v>
      </c>
      <c r="H298" s="26">
        <v>82</v>
      </c>
      <c r="I298" s="28" t="s">
        <v>4</v>
      </c>
      <c r="J298" s="46"/>
      <c r="K298" s="66"/>
    </row>
    <row r="299" spans="1:31" s="2" customFormat="1" ht="16" customHeight="1" x14ac:dyDescent="0.15">
      <c r="A299" s="97">
        <v>18</v>
      </c>
      <c r="B299" s="24" t="s">
        <v>69</v>
      </c>
      <c r="C299" s="25" t="s">
        <v>12</v>
      </c>
      <c r="D299" s="25" t="s">
        <v>143</v>
      </c>
      <c r="E299" s="21">
        <v>125</v>
      </c>
      <c r="F299" s="21">
        <v>68.900000000000006</v>
      </c>
      <c r="G299" s="22">
        <f t="shared" si="96"/>
        <v>12.746399999999996</v>
      </c>
      <c r="H299" s="30">
        <v>83</v>
      </c>
      <c r="I299" s="23" t="s">
        <v>3</v>
      </c>
      <c r="J299" s="46"/>
      <c r="K299" s="66"/>
    </row>
    <row r="300" spans="1:31" s="2" customFormat="1" ht="16" customHeight="1" x14ac:dyDescent="0.15">
      <c r="A300" s="97">
        <v>19</v>
      </c>
      <c r="B300" s="24" t="s">
        <v>70</v>
      </c>
      <c r="C300" s="25" t="s">
        <v>12</v>
      </c>
      <c r="D300" s="25" t="s">
        <v>143</v>
      </c>
      <c r="E300" s="21">
        <v>125</v>
      </c>
      <c r="F300" s="21">
        <v>68.900000000000006</v>
      </c>
      <c r="G300" s="22">
        <f t="shared" si="96"/>
        <v>10.938399999999994</v>
      </c>
      <c r="H300" s="30">
        <v>81</v>
      </c>
      <c r="I300" s="23" t="s">
        <v>3</v>
      </c>
      <c r="J300" s="46"/>
      <c r="K300" s="66"/>
    </row>
    <row r="301" spans="1:31" s="2" customFormat="1" ht="16" customHeight="1" thickBot="1" x14ac:dyDescent="0.2">
      <c r="A301" s="98">
        <v>20</v>
      </c>
      <c r="B301" s="103" t="s">
        <v>71</v>
      </c>
      <c r="C301" s="102" t="s">
        <v>12</v>
      </c>
      <c r="D301" s="102" t="s">
        <v>143</v>
      </c>
      <c r="E301" s="92">
        <v>134</v>
      </c>
      <c r="F301" s="92">
        <v>70.5</v>
      </c>
      <c r="G301" s="93">
        <f t="shared" si="96"/>
        <v>7.1679104477611943</v>
      </c>
      <c r="H301" s="101">
        <v>79</v>
      </c>
      <c r="I301" s="95" t="s">
        <v>4</v>
      </c>
      <c r="J301" s="71"/>
      <c r="K301" s="72"/>
    </row>
    <row r="302" spans="1:31" s="2" customFormat="1" ht="16" customHeight="1" x14ac:dyDescent="0.15">
      <c r="A302" s="105">
        <v>1</v>
      </c>
      <c r="B302" s="125">
        <v>46062</v>
      </c>
      <c r="C302" s="59" t="s">
        <v>16</v>
      </c>
      <c r="D302" s="59" t="s">
        <v>76</v>
      </c>
      <c r="E302" s="60">
        <v>131</v>
      </c>
      <c r="F302" s="60">
        <v>68.099999999999994</v>
      </c>
      <c r="G302" s="61">
        <f t="shared" ref="G302" si="106">SUM(113/E302)*(H302-F302-0)</f>
        <v>13.715267175572524</v>
      </c>
      <c r="H302" s="62">
        <v>84</v>
      </c>
      <c r="I302" s="63" t="s">
        <v>68</v>
      </c>
      <c r="J302" s="64">
        <v>1</v>
      </c>
      <c r="K302" s="145">
        <f t="shared" ref="K302:K309" si="107">SMALL($G$302:$G$321,J302)</f>
        <v>8.5</v>
      </c>
    </row>
    <row r="303" spans="1:31" s="2" customFormat="1" ht="16" customHeight="1" x14ac:dyDescent="0.15">
      <c r="A303" s="80">
        <v>2</v>
      </c>
      <c r="B303" s="218">
        <v>46069</v>
      </c>
      <c r="C303" s="59" t="s">
        <v>16</v>
      </c>
      <c r="D303" s="59" t="s">
        <v>76</v>
      </c>
      <c r="E303" s="262">
        <v>113</v>
      </c>
      <c r="F303" s="262">
        <v>68.5</v>
      </c>
      <c r="G303" s="110">
        <f t="shared" ref="G303" si="108">SUM(113/E303)*(H303-F303-0)</f>
        <v>14.5</v>
      </c>
      <c r="H303" s="299">
        <v>83</v>
      </c>
      <c r="I303" s="264" t="s">
        <v>107</v>
      </c>
      <c r="J303" s="57">
        <v>2</v>
      </c>
      <c r="K303" s="146">
        <f t="shared" si="107"/>
        <v>12.257627118644065</v>
      </c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  <c r="AA303" s="9"/>
      <c r="AB303" s="9"/>
      <c r="AC303" s="9"/>
      <c r="AD303" s="9"/>
      <c r="AE303" s="9"/>
    </row>
    <row r="304" spans="1:31" s="2" customFormat="1" ht="16" customHeight="1" x14ac:dyDescent="0.15">
      <c r="A304" s="80">
        <v>3</v>
      </c>
      <c r="B304" s="125">
        <v>46076</v>
      </c>
      <c r="C304" s="59" t="s">
        <v>16</v>
      </c>
      <c r="D304" s="59" t="s">
        <v>76</v>
      </c>
      <c r="E304" s="60">
        <v>118</v>
      </c>
      <c r="F304" s="60">
        <v>67.2</v>
      </c>
      <c r="G304" s="61">
        <f t="shared" ref="G304" si="109">SUM(113/E304)*(H304-F304-0)</f>
        <v>14.172881355932201</v>
      </c>
      <c r="H304" s="62">
        <v>82</v>
      </c>
      <c r="I304" s="124" t="s">
        <v>101</v>
      </c>
      <c r="J304" s="46">
        <v>3</v>
      </c>
      <c r="K304" s="146">
        <f t="shared" si="107"/>
        <v>13.715267175572524</v>
      </c>
    </row>
    <row r="305" spans="1:34" s="2" customFormat="1" ht="16" customHeight="1" x14ac:dyDescent="0.15">
      <c r="A305" s="106">
        <v>4</v>
      </c>
      <c r="B305" s="125">
        <v>46083</v>
      </c>
      <c r="C305" s="59" t="s">
        <v>16</v>
      </c>
      <c r="D305" s="59" t="s">
        <v>76</v>
      </c>
      <c r="E305" s="60">
        <v>118</v>
      </c>
      <c r="F305" s="60">
        <v>67.2</v>
      </c>
      <c r="G305" s="61">
        <f t="shared" ref="G305:G306" si="110">SUM(113/E305)*(H305-F305-0)</f>
        <v>15.130508474576269</v>
      </c>
      <c r="H305" s="62">
        <v>83</v>
      </c>
      <c r="I305" s="124" t="s">
        <v>101</v>
      </c>
      <c r="J305" s="46">
        <v>4</v>
      </c>
      <c r="K305" s="146">
        <f t="shared" si="107"/>
        <v>14.081538461538464</v>
      </c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</row>
    <row r="306" spans="1:34" s="2" customFormat="1" ht="16" customHeight="1" x14ac:dyDescent="0.15">
      <c r="A306" s="80">
        <v>5</v>
      </c>
      <c r="B306" s="125">
        <v>46104</v>
      </c>
      <c r="C306" s="59" t="s">
        <v>16</v>
      </c>
      <c r="D306" s="59" t="s">
        <v>76</v>
      </c>
      <c r="E306" s="60">
        <v>125</v>
      </c>
      <c r="F306" s="60">
        <v>70.400000000000006</v>
      </c>
      <c r="G306" s="61">
        <f t="shared" si="110"/>
        <v>17.718399999999995</v>
      </c>
      <c r="H306" s="60">
        <v>90</v>
      </c>
      <c r="I306" s="124" t="s">
        <v>83</v>
      </c>
      <c r="J306" s="46">
        <v>5</v>
      </c>
      <c r="K306" s="146">
        <f t="shared" si="107"/>
        <v>14.172881355932201</v>
      </c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</row>
    <row r="307" spans="1:34" s="2" customFormat="1" ht="16" customHeight="1" x14ac:dyDescent="0.15">
      <c r="A307" s="80">
        <v>6</v>
      </c>
      <c r="B307" s="125">
        <v>46118</v>
      </c>
      <c r="C307" s="59" t="s">
        <v>16</v>
      </c>
      <c r="D307" s="59" t="s">
        <v>76</v>
      </c>
      <c r="E307" s="60">
        <v>125</v>
      </c>
      <c r="F307" s="60">
        <v>70.400000000000006</v>
      </c>
      <c r="G307" s="61">
        <f t="shared" ref="G307" si="111">SUM(113/E307)*(H307-F307-0)</f>
        <v>15.006399999999996</v>
      </c>
      <c r="H307" s="60">
        <v>87</v>
      </c>
      <c r="I307" s="124" t="s">
        <v>83</v>
      </c>
      <c r="J307" s="46">
        <v>6</v>
      </c>
      <c r="K307" s="146">
        <f t="shared" si="107"/>
        <v>14.5</v>
      </c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</row>
    <row r="308" spans="1:34" s="2" customFormat="1" ht="16" customHeight="1" x14ac:dyDescent="0.15">
      <c r="A308" s="106">
        <v>7</v>
      </c>
      <c r="B308" s="125">
        <v>46146</v>
      </c>
      <c r="C308" s="59" t="s">
        <v>16</v>
      </c>
      <c r="D308" s="59" t="s">
        <v>76</v>
      </c>
      <c r="E308" s="60">
        <v>125</v>
      </c>
      <c r="F308" s="60">
        <v>70.400000000000006</v>
      </c>
      <c r="G308" s="61">
        <f t="shared" ref="G308:G313" si="112">SUM(113/E308)*(H308-F308-0)</f>
        <v>20.430399999999995</v>
      </c>
      <c r="H308" s="60">
        <v>93</v>
      </c>
      <c r="I308" s="124" t="s">
        <v>83</v>
      </c>
      <c r="J308" s="46">
        <v>7</v>
      </c>
      <c r="K308" s="146">
        <f t="shared" si="107"/>
        <v>15.006399999999996</v>
      </c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</row>
    <row r="309" spans="1:34" s="2" customFormat="1" ht="16" customHeight="1" x14ac:dyDescent="0.15">
      <c r="A309" s="80">
        <v>8</v>
      </c>
      <c r="B309" s="125">
        <v>46153</v>
      </c>
      <c r="C309" s="59" t="s">
        <v>16</v>
      </c>
      <c r="D309" s="59" t="s">
        <v>76</v>
      </c>
      <c r="E309" s="60">
        <v>118</v>
      </c>
      <c r="F309" s="60">
        <v>67.2</v>
      </c>
      <c r="G309" s="61">
        <f t="shared" si="112"/>
        <v>16.088135593220336</v>
      </c>
      <c r="H309" s="62">
        <v>84</v>
      </c>
      <c r="I309" s="124" t="s">
        <v>101</v>
      </c>
      <c r="J309" s="46">
        <v>8</v>
      </c>
      <c r="K309" s="146">
        <f t="shared" si="107"/>
        <v>15.006399999999996</v>
      </c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</row>
    <row r="310" spans="1:34" s="2" customFormat="1" ht="16" customHeight="1" thickBot="1" x14ac:dyDescent="0.2">
      <c r="A310" s="80">
        <v>9</v>
      </c>
      <c r="B310" s="125">
        <v>46167</v>
      </c>
      <c r="C310" s="59" t="s">
        <v>16</v>
      </c>
      <c r="D310" s="59" t="s">
        <v>76</v>
      </c>
      <c r="E310" s="60">
        <v>131</v>
      </c>
      <c r="F310" s="60">
        <v>68.099999999999994</v>
      </c>
      <c r="G310" s="61">
        <f t="shared" si="112"/>
        <v>30.104580152671762</v>
      </c>
      <c r="H310" s="62">
        <v>103</v>
      </c>
      <c r="I310" s="63" t="s">
        <v>68</v>
      </c>
      <c r="J310" s="205"/>
      <c r="K310" s="288">
        <f>AVERAGE(K302:K309)</f>
        <v>13.405014263960906</v>
      </c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</row>
    <row r="311" spans="1:34" s="2" customFormat="1" ht="16" customHeight="1" thickTop="1" x14ac:dyDescent="0.15">
      <c r="A311" s="106">
        <v>10</v>
      </c>
      <c r="B311" s="218">
        <v>46174</v>
      </c>
      <c r="C311" s="59" t="s">
        <v>16</v>
      </c>
      <c r="D311" s="59" t="s">
        <v>76</v>
      </c>
      <c r="E311" s="262">
        <v>113</v>
      </c>
      <c r="F311" s="262">
        <v>68.5</v>
      </c>
      <c r="G311" s="61">
        <f t="shared" si="112"/>
        <v>8.5</v>
      </c>
      <c r="H311" s="299">
        <v>77</v>
      </c>
      <c r="I311" s="264" t="s">
        <v>107</v>
      </c>
      <c r="J311" s="46"/>
      <c r="K311" s="69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</row>
    <row r="312" spans="1:34" s="2" customFormat="1" ht="16" customHeight="1" x14ac:dyDescent="0.15">
      <c r="A312" s="80">
        <v>11</v>
      </c>
      <c r="B312" s="125">
        <v>46209</v>
      </c>
      <c r="C312" s="59" t="s">
        <v>16</v>
      </c>
      <c r="D312" s="59" t="s">
        <v>76</v>
      </c>
      <c r="E312" s="60">
        <v>125</v>
      </c>
      <c r="F312" s="60">
        <v>70.400000000000006</v>
      </c>
      <c r="G312" s="61">
        <f t="shared" si="112"/>
        <v>15.006399999999996</v>
      </c>
      <c r="H312" s="60">
        <v>87</v>
      </c>
      <c r="I312" s="124" t="s">
        <v>83</v>
      </c>
      <c r="J312" s="51"/>
      <c r="K312" s="66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</row>
    <row r="313" spans="1:34" s="2" customFormat="1" ht="16" customHeight="1" x14ac:dyDescent="0.15">
      <c r="A313" s="80">
        <v>12</v>
      </c>
      <c r="B313" s="125">
        <v>46216</v>
      </c>
      <c r="C313" s="59" t="s">
        <v>16</v>
      </c>
      <c r="D313" s="59" t="s">
        <v>76</v>
      </c>
      <c r="E313" s="60">
        <v>118</v>
      </c>
      <c r="F313" s="60">
        <v>67.2</v>
      </c>
      <c r="G313" s="61">
        <f t="shared" si="112"/>
        <v>19.918644067796606</v>
      </c>
      <c r="H313" s="62">
        <v>88</v>
      </c>
      <c r="I313" s="124" t="s">
        <v>101</v>
      </c>
      <c r="J313" s="46"/>
      <c r="K313" s="66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</row>
    <row r="314" spans="1:34" s="2" customFormat="1" ht="16" customHeight="1" x14ac:dyDescent="0.15">
      <c r="A314" s="80">
        <v>13</v>
      </c>
      <c r="B314" s="24" t="s">
        <v>108</v>
      </c>
      <c r="C314" s="29" t="s">
        <v>16</v>
      </c>
      <c r="D314" s="29" t="s">
        <v>76</v>
      </c>
      <c r="E314" s="21">
        <v>125</v>
      </c>
      <c r="F314" s="21">
        <v>70.400000000000006</v>
      </c>
      <c r="G314" s="22">
        <f t="shared" ref="G314:G355" si="113">SUM(113/E314)*(H314-F314-0)</f>
        <v>20.430399999999995</v>
      </c>
      <c r="H314" s="21">
        <v>93</v>
      </c>
      <c r="I314" s="23" t="s">
        <v>83</v>
      </c>
      <c r="J314" s="50"/>
      <c r="K314" s="89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</row>
    <row r="315" spans="1:34" s="2" customFormat="1" ht="16" customHeight="1" x14ac:dyDescent="0.15">
      <c r="A315" s="80">
        <v>14</v>
      </c>
      <c r="B315" s="24" t="s">
        <v>111</v>
      </c>
      <c r="C315" s="29" t="s">
        <v>16</v>
      </c>
      <c r="D315" s="29" t="s">
        <v>76</v>
      </c>
      <c r="E315" s="21">
        <v>131</v>
      </c>
      <c r="F315" s="21">
        <v>68.099999999999994</v>
      </c>
      <c r="G315" s="22">
        <f t="shared" si="113"/>
        <v>20.61603053435115</v>
      </c>
      <c r="H315" s="30">
        <v>92</v>
      </c>
      <c r="I315" s="28" t="s">
        <v>68</v>
      </c>
      <c r="J315" s="46"/>
      <c r="K315" s="66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</row>
    <row r="316" spans="1:34" s="2" customFormat="1" ht="16" customHeight="1" x14ac:dyDescent="0.15">
      <c r="A316" s="80">
        <v>15</v>
      </c>
      <c r="B316" s="24" t="s">
        <v>115</v>
      </c>
      <c r="C316" s="29" t="s">
        <v>16</v>
      </c>
      <c r="D316" s="29" t="s">
        <v>76</v>
      </c>
      <c r="E316" s="21">
        <v>130</v>
      </c>
      <c r="F316" s="21">
        <v>71.8</v>
      </c>
      <c r="G316" s="22">
        <f t="shared" si="113"/>
        <v>14.081538461538464</v>
      </c>
      <c r="H316" s="27">
        <v>88</v>
      </c>
      <c r="I316" s="23" t="s">
        <v>116</v>
      </c>
      <c r="J316" s="46"/>
      <c r="K316" s="66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</row>
    <row r="317" spans="1:34" s="2" customFormat="1" ht="16" customHeight="1" x14ac:dyDescent="0.15">
      <c r="A317" s="80">
        <v>16</v>
      </c>
      <c r="B317" s="24" t="s">
        <v>117</v>
      </c>
      <c r="C317" s="29" t="s">
        <v>16</v>
      </c>
      <c r="D317" s="29" t="s">
        <v>76</v>
      </c>
      <c r="E317" s="21">
        <v>116</v>
      </c>
      <c r="F317" s="21">
        <v>67.2</v>
      </c>
      <c r="G317" s="22">
        <f t="shared" si="113"/>
        <v>19.287931034482757</v>
      </c>
      <c r="H317" s="30">
        <v>87</v>
      </c>
      <c r="I317" s="28" t="s">
        <v>118</v>
      </c>
      <c r="J317" s="46"/>
      <c r="K317" s="66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</row>
    <row r="318" spans="1:34" s="2" customFormat="1" ht="16" customHeight="1" x14ac:dyDescent="0.15">
      <c r="A318" s="106">
        <v>17</v>
      </c>
      <c r="B318" s="24" t="s">
        <v>119</v>
      </c>
      <c r="C318" s="29" t="s">
        <v>16</v>
      </c>
      <c r="D318" s="29" t="s">
        <v>76</v>
      </c>
      <c r="E318" s="21">
        <v>118</v>
      </c>
      <c r="F318" s="21">
        <v>67.2</v>
      </c>
      <c r="G318" s="22">
        <f t="shared" si="113"/>
        <v>12.257627118644065</v>
      </c>
      <c r="H318" s="30">
        <v>80</v>
      </c>
      <c r="I318" s="23" t="s">
        <v>101</v>
      </c>
      <c r="J318" s="46"/>
      <c r="K318" s="66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</row>
    <row r="319" spans="1:34" s="2" customFormat="1" ht="16" customHeight="1" x14ac:dyDescent="0.15">
      <c r="A319" s="80">
        <v>18</v>
      </c>
      <c r="B319" s="24" t="s">
        <v>120</v>
      </c>
      <c r="C319" s="29" t="s">
        <v>16</v>
      </c>
      <c r="D319" s="29" t="s">
        <v>76</v>
      </c>
      <c r="E319" s="21">
        <v>125</v>
      </c>
      <c r="F319" s="21">
        <v>70.400000000000006</v>
      </c>
      <c r="G319" s="22">
        <f t="shared" si="113"/>
        <v>33.990399999999994</v>
      </c>
      <c r="H319" s="21">
        <v>108</v>
      </c>
      <c r="I319" s="23" t="s">
        <v>83</v>
      </c>
      <c r="J319" s="46"/>
      <c r="K319" s="66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</row>
    <row r="320" spans="1:34" s="2" customFormat="1" ht="16" customHeight="1" x14ac:dyDescent="0.15">
      <c r="A320" s="80">
        <v>19</v>
      </c>
      <c r="B320" s="24" t="s">
        <v>125</v>
      </c>
      <c r="C320" s="29" t="s">
        <v>16</v>
      </c>
      <c r="D320" s="29" t="s">
        <v>76</v>
      </c>
      <c r="E320" s="21">
        <v>131</v>
      </c>
      <c r="F320" s="21">
        <v>68.099999999999994</v>
      </c>
      <c r="G320" s="22">
        <f t="shared" si="113"/>
        <v>24.066412213740463</v>
      </c>
      <c r="H320" s="30">
        <v>96</v>
      </c>
      <c r="I320" s="28" t="s">
        <v>68</v>
      </c>
      <c r="J320" s="46"/>
      <c r="K320" s="66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</row>
    <row r="321" spans="1:34" s="2" customFormat="1" ht="16" customHeight="1" thickBot="1" x14ac:dyDescent="0.2">
      <c r="A321" s="107">
        <v>20</v>
      </c>
      <c r="B321" s="103" t="s">
        <v>129</v>
      </c>
      <c r="C321" s="91" t="s">
        <v>16</v>
      </c>
      <c r="D321" s="91" t="s">
        <v>76</v>
      </c>
      <c r="E321" s="92">
        <v>125</v>
      </c>
      <c r="F321" s="92">
        <v>70.400000000000006</v>
      </c>
      <c r="G321" s="93">
        <f t="shared" si="113"/>
        <v>23.142399999999995</v>
      </c>
      <c r="H321" s="92">
        <v>96</v>
      </c>
      <c r="I321" s="99" t="s">
        <v>83</v>
      </c>
      <c r="J321" s="71"/>
      <c r="K321" s="72"/>
    </row>
    <row r="322" spans="1:34" s="2" customFormat="1" ht="16" customHeight="1" x14ac:dyDescent="0.15">
      <c r="A322" s="105">
        <v>1</v>
      </c>
      <c r="B322" s="24">
        <v>46195</v>
      </c>
      <c r="C322" s="29" t="s">
        <v>169</v>
      </c>
      <c r="D322" s="29" t="s">
        <v>170</v>
      </c>
      <c r="E322" s="21">
        <v>131</v>
      </c>
      <c r="F322" s="21">
        <v>68.099999999999994</v>
      </c>
      <c r="G322" s="22">
        <f t="shared" ref="G322:G324" si="114">SUM(113/E322)*(H322-F322-0)</f>
        <v>23.203816793893136</v>
      </c>
      <c r="H322" s="30">
        <v>95</v>
      </c>
      <c r="I322" s="28" t="s">
        <v>68</v>
      </c>
      <c r="J322" s="64">
        <v>1</v>
      </c>
      <c r="K322" s="145">
        <f>SMALL($G$322:$G$341,J322)</f>
        <v>19.753435114503823</v>
      </c>
    </row>
    <row r="323" spans="1:34" s="2" customFormat="1" ht="16" customHeight="1" x14ac:dyDescent="0.15">
      <c r="A323" s="80">
        <v>2</v>
      </c>
      <c r="B323" s="24">
        <v>46202</v>
      </c>
      <c r="C323" s="29" t="s">
        <v>169</v>
      </c>
      <c r="D323" s="29" t="s">
        <v>170</v>
      </c>
      <c r="E323" s="168">
        <v>120</v>
      </c>
      <c r="F323" s="168">
        <v>68.5</v>
      </c>
      <c r="G323" s="169">
        <f t="shared" si="114"/>
        <v>21.1875</v>
      </c>
      <c r="H323" s="170">
        <v>91</v>
      </c>
      <c r="I323" s="171" t="s">
        <v>83</v>
      </c>
      <c r="J323" s="57"/>
      <c r="K323" s="146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  <c r="AA323" s="9"/>
      <c r="AB323" s="9"/>
      <c r="AC323" s="9"/>
      <c r="AD323" s="9"/>
      <c r="AE323" s="9"/>
    </row>
    <row r="324" spans="1:34" s="2" customFormat="1" ht="16" customHeight="1" x14ac:dyDescent="0.15">
      <c r="A324" s="80">
        <v>3</v>
      </c>
      <c r="B324" s="24">
        <v>46230</v>
      </c>
      <c r="C324" s="29" t="s">
        <v>169</v>
      </c>
      <c r="D324" s="29" t="s">
        <v>170</v>
      </c>
      <c r="E324" s="168">
        <v>120</v>
      </c>
      <c r="F324" s="168">
        <v>68.5</v>
      </c>
      <c r="G324" s="169">
        <f t="shared" si="114"/>
        <v>21.1875</v>
      </c>
      <c r="H324" s="170">
        <v>91</v>
      </c>
      <c r="I324" s="171" t="s">
        <v>83</v>
      </c>
      <c r="J324" s="46"/>
      <c r="K324" s="146"/>
    </row>
    <row r="325" spans="1:34" s="2" customFormat="1" ht="16" customHeight="1" x14ac:dyDescent="0.15">
      <c r="A325" s="106">
        <v>4</v>
      </c>
      <c r="B325" s="24">
        <v>46237</v>
      </c>
      <c r="C325" s="29" t="s">
        <v>169</v>
      </c>
      <c r="D325" s="29" t="s">
        <v>170</v>
      </c>
      <c r="E325" s="21">
        <v>131</v>
      </c>
      <c r="F325" s="21">
        <v>68.099999999999994</v>
      </c>
      <c r="G325" s="22">
        <f t="shared" ref="G325" si="115">SUM(113/E325)*(H325-F325-0)</f>
        <v>19.753435114503823</v>
      </c>
      <c r="H325" s="30">
        <v>91</v>
      </c>
      <c r="I325" s="28" t="s">
        <v>68</v>
      </c>
      <c r="J325" s="46"/>
      <c r="K325" s="146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</row>
    <row r="326" spans="1:34" s="2" customFormat="1" ht="16" customHeight="1" x14ac:dyDescent="0.15">
      <c r="A326" s="80">
        <v>5</v>
      </c>
      <c r="B326" s="24">
        <v>46244</v>
      </c>
      <c r="C326" s="29" t="s">
        <v>169</v>
      </c>
      <c r="D326" s="29" t="s">
        <v>170</v>
      </c>
      <c r="E326" s="168">
        <v>120</v>
      </c>
      <c r="F326" s="168">
        <v>68.5</v>
      </c>
      <c r="G326" s="169">
        <f t="shared" ref="G326" si="116">SUM(113/E326)*(H326-F326-0)</f>
        <v>22.129166666666666</v>
      </c>
      <c r="H326" s="170">
        <v>92</v>
      </c>
      <c r="I326" s="171" t="s">
        <v>83</v>
      </c>
      <c r="J326" s="46"/>
      <c r="K326" s="146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</row>
    <row r="327" spans="1:34" s="2" customFormat="1" ht="16" customHeight="1" x14ac:dyDescent="0.15">
      <c r="A327" s="80">
        <v>6</v>
      </c>
      <c r="B327" s="24"/>
      <c r="C327" s="29"/>
      <c r="D327" s="29"/>
      <c r="E327" s="21"/>
      <c r="F327" s="21"/>
      <c r="G327" s="22"/>
      <c r="H327" s="21"/>
      <c r="I327" s="23"/>
      <c r="J327" s="46"/>
      <c r="K327" s="146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</row>
    <row r="328" spans="1:34" s="2" customFormat="1" ht="16" customHeight="1" x14ac:dyDescent="0.15">
      <c r="A328" s="106">
        <v>7</v>
      </c>
      <c r="B328" s="24"/>
      <c r="C328" s="29"/>
      <c r="D328" s="29"/>
      <c r="E328" s="21"/>
      <c r="F328" s="21"/>
      <c r="G328" s="22"/>
      <c r="H328" s="21"/>
      <c r="I328" s="23"/>
      <c r="J328" s="46"/>
      <c r="K328" s="146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</row>
    <row r="329" spans="1:34" s="2" customFormat="1" ht="16" customHeight="1" x14ac:dyDescent="0.15">
      <c r="A329" s="80">
        <v>8</v>
      </c>
      <c r="B329" s="24"/>
      <c r="C329" s="29"/>
      <c r="D329" s="29"/>
      <c r="E329" s="21"/>
      <c r="F329" s="21"/>
      <c r="G329" s="22"/>
      <c r="H329" s="30"/>
      <c r="I329" s="23"/>
      <c r="J329" s="46"/>
      <c r="K329" s="146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</row>
    <row r="330" spans="1:34" s="2" customFormat="1" ht="16" customHeight="1" thickBot="1" x14ac:dyDescent="0.2">
      <c r="A330" s="80">
        <v>9</v>
      </c>
      <c r="B330" s="24"/>
      <c r="C330" s="29"/>
      <c r="D330" s="29"/>
      <c r="E330" s="21"/>
      <c r="F330" s="21"/>
      <c r="G330" s="22"/>
      <c r="H330" s="30"/>
      <c r="I330" s="28"/>
      <c r="J330" s="205"/>
      <c r="K330" s="288">
        <f>AVERAGE(K322:K329)</f>
        <v>19.753435114503823</v>
      </c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</row>
    <row r="331" spans="1:34" s="2" customFormat="1" ht="16" customHeight="1" thickTop="1" x14ac:dyDescent="0.15">
      <c r="A331" s="106">
        <v>10</v>
      </c>
      <c r="B331" s="217"/>
      <c r="C331" s="29"/>
      <c r="D331" s="29"/>
      <c r="E331" s="225"/>
      <c r="F331" s="225"/>
      <c r="G331" s="39"/>
      <c r="H331" s="160"/>
      <c r="I331" s="226"/>
      <c r="J331" s="46"/>
      <c r="K331" s="69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</row>
    <row r="332" spans="1:34" s="2" customFormat="1" ht="16" customHeight="1" x14ac:dyDescent="0.15">
      <c r="A332" s="80">
        <v>11</v>
      </c>
      <c r="B332" s="217"/>
      <c r="C332" s="29"/>
      <c r="D332" s="29"/>
      <c r="E332" s="21"/>
      <c r="F332" s="21"/>
      <c r="G332" s="22"/>
      <c r="H332" s="30"/>
      <c r="I332" s="28"/>
      <c r="J332" s="51"/>
      <c r="K332" s="66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</row>
    <row r="333" spans="1:34" s="2" customFormat="1" ht="16" customHeight="1" x14ac:dyDescent="0.15">
      <c r="A333" s="80">
        <v>12</v>
      </c>
      <c r="B333" s="217"/>
      <c r="C333" s="29"/>
      <c r="D333" s="29"/>
      <c r="E333" s="225"/>
      <c r="F333" s="225"/>
      <c r="G333" s="39"/>
      <c r="H333" s="160"/>
      <c r="I333" s="226"/>
      <c r="J333" s="46"/>
      <c r="K333" s="66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</row>
    <row r="334" spans="1:34" s="2" customFormat="1" ht="16" customHeight="1" x14ac:dyDescent="0.15">
      <c r="A334" s="80">
        <v>13</v>
      </c>
      <c r="B334" s="24"/>
      <c r="C334" s="29"/>
      <c r="D334" s="29"/>
      <c r="E334" s="21"/>
      <c r="F334" s="21"/>
      <c r="G334" s="22"/>
      <c r="H334" s="21"/>
      <c r="I334" s="23"/>
      <c r="J334" s="50"/>
      <c r="K334" s="89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</row>
    <row r="335" spans="1:34" s="2" customFormat="1" ht="16" customHeight="1" x14ac:dyDescent="0.15">
      <c r="A335" s="80">
        <v>14</v>
      </c>
      <c r="B335" s="24"/>
      <c r="C335" s="29"/>
      <c r="D335" s="29"/>
      <c r="E335" s="21"/>
      <c r="F335" s="21"/>
      <c r="G335" s="22"/>
      <c r="H335" s="30"/>
      <c r="I335" s="28"/>
      <c r="J335" s="46"/>
      <c r="K335" s="66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</row>
    <row r="336" spans="1:34" s="2" customFormat="1" ht="16" customHeight="1" x14ac:dyDescent="0.15">
      <c r="A336" s="80">
        <v>15</v>
      </c>
      <c r="B336" s="24"/>
      <c r="C336" s="29"/>
      <c r="D336" s="29"/>
      <c r="E336" s="21"/>
      <c r="F336" s="21"/>
      <c r="G336" s="22"/>
      <c r="H336" s="27"/>
      <c r="I336" s="23"/>
      <c r="J336" s="46"/>
      <c r="K336" s="66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</row>
    <row r="337" spans="1:34" s="2" customFormat="1" ht="16" customHeight="1" x14ac:dyDescent="0.15">
      <c r="A337" s="80">
        <v>16</v>
      </c>
      <c r="B337" s="24"/>
      <c r="C337" s="29"/>
      <c r="D337" s="29"/>
      <c r="E337" s="21"/>
      <c r="F337" s="21"/>
      <c r="G337" s="22"/>
      <c r="H337" s="30"/>
      <c r="I337" s="28"/>
      <c r="J337" s="46"/>
      <c r="K337" s="66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</row>
    <row r="338" spans="1:34" s="2" customFormat="1" ht="16" customHeight="1" x14ac:dyDescent="0.15">
      <c r="A338" s="106">
        <v>17</v>
      </c>
      <c r="B338" s="24"/>
      <c r="C338" s="29"/>
      <c r="D338" s="29"/>
      <c r="E338" s="21"/>
      <c r="F338" s="21"/>
      <c r="G338" s="22"/>
      <c r="H338" s="30"/>
      <c r="I338" s="23"/>
      <c r="J338" s="46"/>
      <c r="K338" s="66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</row>
    <row r="339" spans="1:34" s="2" customFormat="1" ht="16" customHeight="1" x14ac:dyDescent="0.15">
      <c r="A339" s="80">
        <v>18</v>
      </c>
      <c r="B339" s="24"/>
      <c r="C339" s="29"/>
      <c r="D339" s="29"/>
      <c r="E339" s="21"/>
      <c r="F339" s="21"/>
      <c r="G339" s="22"/>
      <c r="H339" s="21"/>
      <c r="I339" s="23"/>
      <c r="J339" s="46"/>
      <c r="K339" s="66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</row>
    <row r="340" spans="1:34" s="2" customFormat="1" ht="16" customHeight="1" x14ac:dyDescent="0.15">
      <c r="A340" s="80">
        <v>19</v>
      </c>
      <c r="B340" s="24"/>
      <c r="C340" s="29"/>
      <c r="D340" s="29"/>
      <c r="E340" s="21"/>
      <c r="F340" s="21"/>
      <c r="G340" s="22"/>
      <c r="H340" s="30"/>
      <c r="I340" s="28"/>
      <c r="J340" s="46"/>
      <c r="K340" s="66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</row>
    <row r="341" spans="1:34" s="2" customFormat="1" ht="16" customHeight="1" thickBot="1" x14ac:dyDescent="0.2">
      <c r="A341" s="107">
        <v>20</v>
      </c>
      <c r="B341" s="103"/>
      <c r="C341" s="91"/>
      <c r="D341" s="91"/>
      <c r="E341" s="92"/>
      <c r="F341" s="92"/>
      <c r="G341" s="93"/>
      <c r="H341" s="92"/>
      <c r="I341" s="99"/>
      <c r="J341" s="71"/>
      <c r="K341" s="72"/>
    </row>
    <row r="342" spans="1:34" s="2" customFormat="1" ht="16" customHeight="1" x14ac:dyDescent="0.15">
      <c r="A342" s="105">
        <v>1</v>
      </c>
      <c r="B342" s="201" t="s">
        <v>84</v>
      </c>
      <c r="C342" s="172" t="s">
        <v>34</v>
      </c>
      <c r="D342" s="172" t="s">
        <v>35</v>
      </c>
      <c r="E342" s="257">
        <v>120</v>
      </c>
      <c r="F342" s="257">
        <v>68.5</v>
      </c>
      <c r="G342" s="258">
        <f t="shared" si="113"/>
        <v>14.595833333333333</v>
      </c>
      <c r="H342" s="259">
        <v>84</v>
      </c>
      <c r="I342" s="186" t="s">
        <v>83</v>
      </c>
      <c r="J342" s="64">
        <v>1</v>
      </c>
      <c r="K342" s="65">
        <f>SMALL($G$342:$G$361,J342)</f>
        <v>14.595833333333333</v>
      </c>
    </row>
    <row r="343" spans="1:34" s="2" customFormat="1" ht="16" customHeight="1" x14ac:dyDescent="0.15">
      <c r="A343" s="80">
        <v>2</v>
      </c>
      <c r="B343" s="24" t="s">
        <v>87</v>
      </c>
      <c r="C343" s="29" t="s">
        <v>34</v>
      </c>
      <c r="D343" s="29" t="s">
        <v>35</v>
      </c>
      <c r="E343" s="133">
        <v>130</v>
      </c>
      <c r="F343" s="133">
        <v>68</v>
      </c>
      <c r="G343" s="129">
        <f t="shared" si="113"/>
        <v>19.123076923076923</v>
      </c>
      <c r="H343" s="134">
        <v>90</v>
      </c>
      <c r="I343" s="128" t="s">
        <v>4</v>
      </c>
      <c r="J343" s="49">
        <v>2</v>
      </c>
      <c r="K343" s="66">
        <f t="shared" ref="K343:K349" si="117">SMALL($G$342:$G$361,J343)</f>
        <v>14.595833333333333</v>
      </c>
    </row>
    <row r="344" spans="1:34" s="2" customFormat="1" ht="16" customHeight="1" x14ac:dyDescent="0.15">
      <c r="A344" s="80">
        <v>3</v>
      </c>
      <c r="B344" s="31" t="s">
        <v>89</v>
      </c>
      <c r="C344" s="29" t="s">
        <v>34</v>
      </c>
      <c r="D344" s="29" t="s">
        <v>35</v>
      </c>
      <c r="E344" s="21">
        <v>125</v>
      </c>
      <c r="F344" s="21">
        <v>68.900000000000006</v>
      </c>
      <c r="G344" s="165">
        <f t="shared" si="113"/>
        <v>23.594399999999997</v>
      </c>
      <c r="H344" s="27">
        <v>95</v>
      </c>
      <c r="I344" s="23" t="s">
        <v>3</v>
      </c>
      <c r="J344" s="46">
        <v>3</v>
      </c>
      <c r="K344" s="66">
        <f t="shared" si="117"/>
        <v>16.515384615384615</v>
      </c>
    </row>
    <row r="345" spans="1:34" s="2" customFormat="1" ht="16" customHeight="1" x14ac:dyDescent="0.15">
      <c r="A345" s="106">
        <v>4</v>
      </c>
      <c r="B345" s="24" t="s">
        <v>90</v>
      </c>
      <c r="C345" s="29" t="s">
        <v>34</v>
      </c>
      <c r="D345" s="29" t="s">
        <v>35</v>
      </c>
      <c r="E345" s="133">
        <v>130</v>
      </c>
      <c r="F345" s="133">
        <v>68</v>
      </c>
      <c r="G345" s="129">
        <f t="shared" si="113"/>
        <v>22.6</v>
      </c>
      <c r="H345" s="134">
        <v>94</v>
      </c>
      <c r="I345" s="128" t="s">
        <v>4</v>
      </c>
      <c r="J345" s="46">
        <v>4</v>
      </c>
      <c r="K345" s="66">
        <f t="shared" si="117"/>
        <v>17.384615384615387</v>
      </c>
    </row>
    <row r="346" spans="1:34" s="2" customFormat="1" ht="16" customHeight="1" x14ac:dyDescent="0.15">
      <c r="A346" s="80">
        <v>5</v>
      </c>
      <c r="B346" s="24" t="s">
        <v>91</v>
      </c>
      <c r="C346" s="29" t="s">
        <v>34</v>
      </c>
      <c r="D346" s="29" t="s">
        <v>35</v>
      </c>
      <c r="E346" s="133">
        <v>130</v>
      </c>
      <c r="F346" s="133">
        <v>68</v>
      </c>
      <c r="G346" s="129">
        <f t="shared" si="113"/>
        <v>19.992307692307694</v>
      </c>
      <c r="H346" s="134">
        <v>91</v>
      </c>
      <c r="I346" s="128" t="s">
        <v>4</v>
      </c>
      <c r="J346" s="46">
        <v>5</v>
      </c>
      <c r="K346" s="66">
        <f t="shared" si="117"/>
        <v>18.003389830508471</v>
      </c>
    </row>
    <row r="347" spans="1:34" s="2" customFormat="1" ht="16" customHeight="1" x14ac:dyDescent="0.15">
      <c r="A347" s="80">
        <v>6</v>
      </c>
      <c r="B347" s="201" t="s">
        <v>93</v>
      </c>
      <c r="C347" s="172" t="s">
        <v>34</v>
      </c>
      <c r="D347" s="172" t="s">
        <v>35</v>
      </c>
      <c r="E347" s="168">
        <v>120</v>
      </c>
      <c r="F347" s="168">
        <v>68.5</v>
      </c>
      <c r="G347" s="169">
        <f t="shared" si="113"/>
        <v>14.595833333333333</v>
      </c>
      <c r="H347" s="170">
        <v>84</v>
      </c>
      <c r="I347" s="186" t="s">
        <v>83</v>
      </c>
      <c r="J347" s="46">
        <v>6</v>
      </c>
      <c r="K347" s="66">
        <f t="shared" si="117"/>
        <v>18.96101694915254</v>
      </c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</row>
    <row r="348" spans="1:34" s="2" customFormat="1" ht="16" customHeight="1" x14ac:dyDescent="0.15">
      <c r="A348" s="106">
        <v>7</v>
      </c>
      <c r="B348" s="308" t="s">
        <v>127</v>
      </c>
      <c r="C348" s="238" t="s">
        <v>34</v>
      </c>
      <c r="D348" s="238" t="s">
        <v>35</v>
      </c>
      <c r="E348" s="143">
        <v>120</v>
      </c>
      <c r="F348" s="143">
        <v>68.5</v>
      </c>
      <c r="G348" s="235">
        <f t="shared" si="113"/>
        <v>25.895833333333332</v>
      </c>
      <c r="H348" s="189">
        <v>96</v>
      </c>
      <c r="I348" s="186" t="s">
        <v>83</v>
      </c>
      <c r="J348" s="46">
        <v>7</v>
      </c>
      <c r="K348" s="66">
        <f t="shared" si="117"/>
        <v>19.123076923076923</v>
      </c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</row>
    <row r="349" spans="1:34" s="2" customFormat="1" ht="16" customHeight="1" x14ac:dyDescent="0.15">
      <c r="A349" s="80">
        <v>8</v>
      </c>
      <c r="B349" s="24" t="s">
        <v>96</v>
      </c>
      <c r="C349" s="29" t="s">
        <v>34</v>
      </c>
      <c r="D349" s="29" t="s">
        <v>35</v>
      </c>
      <c r="E349" s="133">
        <v>130</v>
      </c>
      <c r="F349" s="133">
        <v>68</v>
      </c>
      <c r="G349" s="129">
        <f t="shared" si="113"/>
        <v>16.515384615384615</v>
      </c>
      <c r="H349" s="134">
        <v>87</v>
      </c>
      <c r="I349" s="128" t="s">
        <v>4</v>
      </c>
      <c r="J349" s="46">
        <v>8</v>
      </c>
      <c r="K349" s="66">
        <f t="shared" si="117"/>
        <v>19.992307692307694</v>
      </c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  <c r="AA349" s="9"/>
      <c r="AB349" s="9"/>
      <c r="AC349" s="9"/>
      <c r="AD349" s="9"/>
      <c r="AE349" s="9"/>
    </row>
    <row r="350" spans="1:34" s="2" customFormat="1" ht="16" customHeight="1" thickBot="1" x14ac:dyDescent="0.2">
      <c r="A350" s="80">
        <v>9</v>
      </c>
      <c r="B350" s="201" t="s">
        <v>97</v>
      </c>
      <c r="C350" s="172" t="s">
        <v>34</v>
      </c>
      <c r="D350" s="172" t="s">
        <v>35</v>
      </c>
      <c r="E350" s="168">
        <v>120</v>
      </c>
      <c r="F350" s="168">
        <v>68.5</v>
      </c>
      <c r="G350" s="169">
        <f t="shared" si="113"/>
        <v>20.245833333333334</v>
      </c>
      <c r="H350" s="170">
        <v>90</v>
      </c>
      <c r="I350" s="186" t="s">
        <v>83</v>
      </c>
      <c r="J350" s="46"/>
      <c r="K350" s="67">
        <f>AVERAGE(K342:K349)</f>
        <v>17.396432257714036</v>
      </c>
    </row>
    <row r="351" spans="1:34" s="2" customFormat="1" ht="16" customHeight="1" thickTop="1" x14ac:dyDescent="0.15">
      <c r="A351" s="106">
        <v>10</v>
      </c>
      <c r="B351" s="24" t="s">
        <v>98</v>
      </c>
      <c r="C351" s="29" t="s">
        <v>34</v>
      </c>
      <c r="D351" s="29" t="s">
        <v>35</v>
      </c>
      <c r="E351" s="133">
        <v>130</v>
      </c>
      <c r="F351" s="133">
        <v>68</v>
      </c>
      <c r="G351" s="129">
        <f t="shared" si="113"/>
        <v>21.73076923076923</v>
      </c>
      <c r="H351" s="134">
        <v>93</v>
      </c>
      <c r="I351" s="128" t="s">
        <v>4</v>
      </c>
      <c r="J351" s="46"/>
      <c r="K351" s="69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</row>
    <row r="352" spans="1:34" s="2" customFormat="1" ht="16" customHeight="1" x14ac:dyDescent="0.15">
      <c r="A352" s="80">
        <v>11</v>
      </c>
      <c r="B352" s="31" t="s">
        <v>99</v>
      </c>
      <c r="C352" s="29" t="s">
        <v>34</v>
      </c>
      <c r="D352" s="29" t="s">
        <v>35</v>
      </c>
      <c r="E352" s="21">
        <v>125</v>
      </c>
      <c r="F352" s="21">
        <v>68.900000000000006</v>
      </c>
      <c r="G352" s="165">
        <f t="shared" si="113"/>
        <v>22.690399999999997</v>
      </c>
      <c r="H352" s="27">
        <v>94</v>
      </c>
      <c r="I352" s="23" t="s">
        <v>3</v>
      </c>
      <c r="J352" s="51"/>
      <c r="K352" s="66"/>
    </row>
    <row r="353" spans="1:34" s="2" customFormat="1" ht="16" customHeight="1" x14ac:dyDescent="0.15">
      <c r="A353" s="80">
        <v>12</v>
      </c>
      <c r="B353" s="24" t="s">
        <v>100</v>
      </c>
      <c r="C353" s="29" t="s">
        <v>34</v>
      </c>
      <c r="D353" s="29" t="s">
        <v>35</v>
      </c>
      <c r="E353" s="21">
        <v>118</v>
      </c>
      <c r="F353" s="21">
        <v>67.2</v>
      </c>
      <c r="G353" s="22">
        <f t="shared" si="113"/>
        <v>26.622033898305084</v>
      </c>
      <c r="H353" s="30">
        <v>95</v>
      </c>
      <c r="I353" s="23" t="s">
        <v>101</v>
      </c>
      <c r="J353" s="46"/>
      <c r="K353" s="66"/>
    </row>
    <row r="354" spans="1:34" s="2" customFormat="1" ht="16" customHeight="1" x14ac:dyDescent="0.15">
      <c r="A354" s="80">
        <v>13</v>
      </c>
      <c r="B354" s="201" t="s">
        <v>102</v>
      </c>
      <c r="C354" s="172" t="s">
        <v>34</v>
      </c>
      <c r="D354" s="172" t="s">
        <v>35</v>
      </c>
      <c r="E354" s="168">
        <v>120</v>
      </c>
      <c r="F354" s="168">
        <v>68.5</v>
      </c>
      <c r="G354" s="169">
        <f t="shared" si="113"/>
        <v>21.1875</v>
      </c>
      <c r="H354" s="170">
        <v>91</v>
      </c>
      <c r="I354" s="186" t="s">
        <v>83</v>
      </c>
      <c r="J354" s="50"/>
      <c r="K354" s="89"/>
    </row>
    <row r="355" spans="1:34" s="2" customFormat="1" ht="16" customHeight="1" x14ac:dyDescent="0.15">
      <c r="A355" s="80">
        <v>14</v>
      </c>
      <c r="B355" s="24" t="s">
        <v>119</v>
      </c>
      <c r="C355" s="29" t="s">
        <v>34</v>
      </c>
      <c r="D355" s="29" t="s">
        <v>35</v>
      </c>
      <c r="E355" s="21">
        <v>118</v>
      </c>
      <c r="F355" s="21">
        <v>67.2</v>
      </c>
      <c r="G355" s="22">
        <f t="shared" si="113"/>
        <v>18.96101694915254</v>
      </c>
      <c r="H355" s="30">
        <v>87</v>
      </c>
      <c r="I355" s="23" t="s">
        <v>101</v>
      </c>
      <c r="J355" s="46"/>
      <c r="K355" s="66"/>
    </row>
    <row r="356" spans="1:34" s="2" customFormat="1" ht="16" customHeight="1" x14ac:dyDescent="0.15">
      <c r="A356" s="80">
        <v>15</v>
      </c>
      <c r="B356" s="201" t="s">
        <v>120</v>
      </c>
      <c r="C356" s="172" t="s">
        <v>34</v>
      </c>
      <c r="D356" s="172" t="s">
        <v>35</v>
      </c>
      <c r="E356" s="168">
        <v>120</v>
      </c>
      <c r="F356" s="168">
        <v>68.5</v>
      </c>
      <c r="G356" s="169">
        <f t="shared" ref="G356:G386" si="118">SUM(113/E356)*(H356-F356-0)</f>
        <v>24.012499999999999</v>
      </c>
      <c r="H356" s="170">
        <v>94</v>
      </c>
      <c r="I356" s="186" t="s">
        <v>83</v>
      </c>
      <c r="J356" s="46"/>
      <c r="K356" s="66"/>
    </row>
    <row r="357" spans="1:34" s="2" customFormat="1" ht="16" customHeight="1" x14ac:dyDescent="0.15">
      <c r="A357" s="80">
        <v>16</v>
      </c>
      <c r="B357" s="201">
        <v>46055</v>
      </c>
      <c r="C357" s="172" t="s">
        <v>34</v>
      </c>
      <c r="D357" s="172" t="s">
        <v>35</v>
      </c>
      <c r="E357" s="168">
        <v>120</v>
      </c>
      <c r="F357" s="168">
        <v>68.5</v>
      </c>
      <c r="G357" s="169">
        <f t="shared" ref="G357" si="119">SUM(113/E357)*(H357-F357-0)</f>
        <v>30.604166666666668</v>
      </c>
      <c r="H357" s="170">
        <v>101</v>
      </c>
      <c r="I357" s="186" t="s">
        <v>83</v>
      </c>
      <c r="J357" s="46"/>
      <c r="K357" s="66"/>
    </row>
    <row r="358" spans="1:34" s="2" customFormat="1" ht="16" customHeight="1" x14ac:dyDescent="0.15">
      <c r="A358" s="106">
        <v>17</v>
      </c>
      <c r="B358" s="24">
        <v>46083</v>
      </c>
      <c r="C358" s="29" t="s">
        <v>34</v>
      </c>
      <c r="D358" s="29" t="s">
        <v>35</v>
      </c>
      <c r="E358" s="21">
        <v>118</v>
      </c>
      <c r="F358" s="21">
        <v>67.2</v>
      </c>
      <c r="G358" s="22">
        <f t="shared" ref="G358" si="120">SUM(113/E358)*(H358-F358-0)</f>
        <v>18.003389830508471</v>
      </c>
      <c r="H358" s="30">
        <v>86</v>
      </c>
      <c r="I358" s="23" t="s">
        <v>101</v>
      </c>
      <c r="J358" s="46"/>
      <c r="K358" s="66"/>
    </row>
    <row r="359" spans="1:34" s="2" customFormat="1" ht="16" customHeight="1" x14ac:dyDescent="0.15">
      <c r="A359" s="80">
        <v>18</v>
      </c>
      <c r="B359" s="24">
        <v>46251</v>
      </c>
      <c r="C359" s="29" t="s">
        <v>34</v>
      </c>
      <c r="D359" s="29" t="s">
        <v>35</v>
      </c>
      <c r="E359" s="133">
        <v>130</v>
      </c>
      <c r="F359" s="133">
        <v>68</v>
      </c>
      <c r="G359" s="39">
        <f t="shared" si="118"/>
        <v>22.6</v>
      </c>
      <c r="H359" s="134">
        <v>94</v>
      </c>
      <c r="I359" s="128" t="s">
        <v>4</v>
      </c>
      <c r="J359" s="46"/>
      <c r="K359" s="66"/>
    </row>
    <row r="360" spans="1:34" s="2" customFormat="1" ht="16" customHeight="1" x14ac:dyDescent="0.15">
      <c r="A360" s="80">
        <v>19</v>
      </c>
      <c r="B360" s="24">
        <v>46258</v>
      </c>
      <c r="C360" s="29" t="s">
        <v>34</v>
      </c>
      <c r="D360" s="29" t="s">
        <v>35</v>
      </c>
      <c r="E360" s="257">
        <v>115</v>
      </c>
      <c r="F360" s="257">
        <v>66.099999999999994</v>
      </c>
      <c r="G360" s="169">
        <f>SUM(113/E360)*(H360-F360-0)</f>
        <v>21.519130434782614</v>
      </c>
      <c r="H360" s="170">
        <v>88</v>
      </c>
      <c r="I360" s="186" t="s">
        <v>101</v>
      </c>
      <c r="J360" s="46"/>
      <c r="K360" s="66"/>
    </row>
    <row r="361" spans="1:34" s="2" customFormat="1" ht="16" customHeight="1" thickBot="1" x14ac:dyDescent="0.2">
      <c r="A361" s="107">
        <v>20</v>
      </c>
      <c r="B361" s="194" t="s">
        <v>81</v>
      </c>
      <c r="C361" s="147" t="s">
        <v>34</v>
      </c>
      <c r="D361" s="147" t="s">
        <v>35</v>
      </c>
      <c r="E361" s="198">
        <v>130</v>
      </c>
      <c r="F361" s="198">
        <v>68</v>
      </c>
      <c r="G361" s="149">
        <f t="shared" si="118"/>
        <v>17.384615384615387</v>
      </c>
      <c r="H361" s="199">
        <v>88</v>
      </c>
      <c r="I361" s="167" t="s">
        <v>4</v>
      </c>
      <c r="J361" s="71"/>
      <c r="K361" s="72"/>
    </row>
    <row r="362" spans="1:34" s="2" customFormat="1" ht="16" customHeight="1" x14ac:dyDescent="0.15">
      <c r="A362" s="105">
        <v>1</v>
      </c>
      <c r="B362" s="201">
        <v>46216</v>
      </c>
      <c r="C362" s="172" t="s">
        <v>48</v>
      </c>
      <c r="D362" s="172" t="s">
        <v>171</v>
      </c>
      <c r="E362" s="257">
        <v>115</v>
      </c>
      <c r="F362" s="257">
        <v>66.099999999999994</v>
      </c>
      <c r="G362" s="169">
        <f t="shared" ref="G362:G363" si="121">SUM(113/E362)*(H362-F362-0)</f>
        <v>15.62347826086957</v>
      </c>
      <c r="H362" s="170">
        <v>82</v>
      </c>
      <c r="I362" s="186" t="s">
        <v>101</v>
      </c>
      <c r="J362" s="64">
        <v>1</v>
      </c>
      <c r="K362" s="65">
        <f>SMALL($G$362:$G$381,J362)</f>
        <v>7.4694915254237264</v>
      </c>
    </row>
    <row r="363" spans="1:34" s="2" customFormat="1" ht="16" customHeight="1" x14ac:dyDescent="0.15">
      <c r="A363" s="80">
        <v>2</v>
      </c>
      <c r="B363" s="209">
        <v>46258</v>
      </c>
      <c r="C363" s="172" t="s">
        <v>48</v>
      </c>
      <c r="D363" s="172" t="s">
        <v>171</v>
      </c>
      <c r="E363" s="135">
        <v>118</v>
      </c>
      <c r="F363" s="135">
        <v>67.2</v>
      </c>
      <c r="G363" s="165">
        <f t="shared" si="121"/>
        <v>7.4694915254237264</v>
      </c>
      <c r="H363" s="196">
        <v>75</v>
      </c>
      <c r="I363" s="346" t="s">
        <v>101</v>
      </c>
      <c r="J363" s="49">
        <v>2</v>
      </c>
      <c r="K363" s="66"/>
    </row>
    <row r="364" spans="1:34" s="2" customFormat="1" ht="16" customHeight="1" x14ac:dyDescent="0.15">
      <c r="A364" s="80">
        <v>3</v>
      </c>
      <c r="B364" s="31"/>
      <c r="C364" s="29"/>
      <c r="D364" s="29"/>
      <c r="E364" s="21"/>
      <c r="F364" s="21"/>
      <c r="G364" s="165"/>
      <c r="H364" s="27"/>
      <c r="I364" s="23"/>
      <c r="J364" s="46">
        <v>3</v>
      </c>
      <c r="K364" s="66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  <c r="AA364" s="10"/>
      <c r="AB364" s="10"/>
      <c r="AC364" s="10"/>
      <c r="AD364" s="10"/>
      <c r="AE364" s="10"/>
      <c r="AF364" s="10"/>
    </row>
    <row r="365" spans="1:34" s="2" customFormat="1" ht="16" customHeight="1" x14ac:dyDescent="0.15">
      <c r="A365" s="106">
        <v>4</v>
      </c>
      <c r="B365" s="24"/>
      <c r="C365" s="29"/>
      <c r="D365" s="29"/>
      <c r="E365" s="133"/>
      <c r="F365" s="133"/>
      <c r="G365" s="129"/>
      <c r="H365" s="134"/>
      <c r="I365" s="128"/>
      <c r="J365" s="46">
        <v>4</v>
      </c>
      <c r="K365" s="66"/>
    </row>
    <row r="366" spans="1:34" s="2" customFormat="1" ht="16" customHeight="1" x14ac:dyDescent="0.15">
      <c r="A366" s="80">
        <v>5</v>
      </c>
      <c r="B366" s="24"/>
      <c r="C366" s="29"/>
      <c r="D366" s="29"/>
      <c r="E366" s="133"/>
      <c r="F366" s="133"/>
      <c r="G366" s="129"/>
      <c r="H366" s="134"/>
      <c r="I366" s="128"/>
      <c r="J366" s="46">
        <v>5</v>
      </c>
      <c r="K366" s="66"/>
    </row>
    <row r="367" spans="1:34" s="2" customFormat="1" ht="16" customHeight="1" x14ac:dyDescent="0.15">
      <c r="A367" s="80">
        <v>6</v>
      </c>
      <c r="B367" s="201"/>
      <c r="C367" s="172"/>
      <c r="D367" s="172"/>
      <c r="E367" s="168"/>
      <c r="F367" s="168"/>
      <c r="G367" s="169"/>
      <c r="H367" s="170"/>
      <c r="I367" s="186"/>
      <c r="J367" s="46">
        <v>6</v>
      </c>
      <c r="K367" s="66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</row>
    <row r="368" spans="1:34" s="2" customFormat="1" ht="16" customHeight="1" x14ac:dyDescent="0.15">
      <c r="A368" s="106">
        <v>7</v>
      </c>
      <c r="B368" s="308"/>
      <c r="C368" s="238"/>
      <c r="D368" s="238"/>
      <c r="E368" s="143"/>
      <c r="F368" s="143"/>
      <c r="G368" s="235"/>
      <c r="H368" s="189"/>
      <c r="I368" s="186"/>
      <c r="J368" s="46">
        <v>7</v>
      </c>
      <c r="K368" s="66"/>
    </row>
    <row r="369" spans="1:34" s="2" customFormat="1" ht="16" customHeight="1" x14ac:dyDescent="0.15">
      <c r="A369" s="80">
        <v>8</v>
      </c>
      <c r="B369" s="24"/>
      <c r="C369" s="29"/>
      <c r="D369" s="29"/>
      <c r="E369" s="133"/>
      <c r="F369" s="133"/>
      <c r="G369" s="129"/>
      <c r="H369" s="134"/>
      <c r="I369" s="128"/>
      <c r="J369" s="46">
        <v>8</v>
      </c>
      <c r="K369" s="66"/>
    </row>
    <row r="370" spans="1:34" s="2" customFormat="1" ht="16" customHeight="1" thickBot="1" x14ac:dyDescent="0.2">
      <c r="A370" s="80">
        <v>9</v>
      </c>
      <c r="B370" s="201"/>
      <c r="C370" s="172"/>
      <c r="D370" s="172"/>
      <c r="E370" s="168"/>
      <c r="F370" s="168"/>
      <c r="G370" s="169"/>
      <c r="H370" s="170"/>
      <c r="I370" s="186"/>
      <c r="J370" s="205" t="s">
        <v>94</v>
      </c>
      <c r="K370" s="67">
        <v>10.7</v>
      </c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  <c r="AA370" s="10"/>
      <c r="AB370" s="10"/>
      <c r="AC370" s="10"/>
    </row>
    <row r="371" spans="1:34" s="2" customFormat="1" ht="16" customHeight="1" thickTop="1" x14ac:dyDescent="0.15">
      <c r="A371" s="106">
        <v>10</v>
      </c>
      <c r="B371" s="24"/>
      <c r="C371" s="29"/>
      <c r="D371" s="29"/>
      <c r="E371" s="133"/>
      <c r="F371" s="133"/>
      <c r="G371" s="129"/>
      <c r="H371" s="134"/>
      <c r="I371" s="128"/>
      <c r="J371" s="46"/>
      <c r="K371" s="69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</row>
    <row r="372" spans="1:34" s="2" customFormat="1" ht="16" customHeight="1" x14ac:dyDescent="0.15">
      <c r="A372" s="80">
        <v>11</v>
      </c>
      <c r="B372" s="31"/>
      <c r="C372" s="29"/>
      <c r="D372" s="29"/>
      <c r="E372" s="21"/>
      <c r="F372" s="21"/>
      <c r="G372" s="165"/>
      <c r="H372" s="27"/>
      <c r="I372" s="23"/>
      <c r="J372" s="51"/>
      <c r="K372" s="66"/>
    </row>
    <row r="373" spans="1:34" s="2" customFormat="1" ht="16" customHeight="1" x14ac:dyDescent="0.15">
      <c r="A373" s="80">
        <v>12</v>
      </c>
      <c r="B373" s="24"/>
      <c r="C373" s="29"/>
      <c r="D373" s="29"/>
      <c r="E373" s="21"/>
      <c r="F373" s="21"/>
      <c r="G373" s="22"/>
      <c r="H373" s="30"/>
      <c r="I373" s="23"/>
      <c r="J373" s="46"/>
      <c r="K373" s="66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  <c r="AA373" s="9"/>
      <c r="AB373" s="9"/>
      <c r="AC373" s="9"/>
      <c r="AD373" s="9"/>
      <c r="AE373" s="9"/>
    </row>
    <row r="374" spans="1:34" s="2" customFormat="1" ht="16" customHeight="1" x14ac:dyDescent="0.15">
      <c r="A374" s="80">
        <v>13</v>
      </c>
      <c r="B374" s="201"/>
      <c r="C374" s="172"/>
      <c r="D374" s="172"/>
      <c r="E374" s="168"/>
      <c r="F374" s="168"/>
      <c r="G374" s="169"/>
      <c r="H374" s="170"/>
      <c r="I374" s="186"/>
      <c r="J374" s="50"/>
      <c r="K374" s="89"/>
    </row>
    <row r="375" spans="1:34" s="2" customFormat="1" ht="16" customHeight="1" x14ac:dyDescent="0.15">
      <c r="A375" s="80">
        <v>14</v>
      </c>
      <c r="B375" s="24"/>
      <c r="C375" s="29"/>
      <c r="D375" s="29"/>
      <c r="E375" s="21"/>
      <c r="F375" s="21"/>
      <c r="G375" s="22"/>
      <c r="H375" s="30"/>
      <c r="I375" s="23"/>
      <c r="J375" s="46"/>
      <c r="K375" s="66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</row>
    <row r="376" spans="1:34" s="2" customFormat="1" ht="16" customHeight="1" x14ac:dyDescent="0.15">
      <c r="A376" s="80">
        <v>15</v>
      </c>
      <c r="B376" s="201"/>
      <c r="C376" s="172"/>
      <c r="D376" s="172"/>
      <c r="E376" s="168"/>
      <c r="F376" s="168"/>
      <c r="G376" s="169"/>
      <c r="H376" s="170"/>
      <c r="I376" s="186"/>
      <c r="J376" s="46"/>
      <c r="K376" s="66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</row>
    <row r="377" spans="1:34" s="2" customFormat="1" ht="16" customHeight="1" x14ac:dyDescent="0.15">
      <c r="A377" s="80">
        <v>16</v>
      </c>
      <c r="B377" s="201"/>
      <c r="C377" s="172"/>
      <c r="D377" s="172"/>
      <c r="E377" s="168"/>
      <c r="F377" s="168"/>
      <c r="G377" s="169"/>
      <c r="H377" s="170"/>
      <c r="I377" s="186"/>
      <c r="J377" s="46"/>
      <c r="K377" s="66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</row>
    <row r="378" spans="1:34" s="2" customFormat="1" ht="16" customHeight="1" x14ac:dyDescent="0.15">
      <c r="A378" s="106">
        <v>17</v>
      </c>
      <c r="B378" s="24"/>
      <c r="C378" s="29"/>
      <c r="D378" s="29"/>
      <c r="E378" s="21"/>
      <c r="F378" s="21"/>
      <c r="G378" s="22"/>
      <c r="H378" s="30"/>
      <c r="I378" s="23"/>
      <c r="J378" s="46"/>
      <c r="K378" s="66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</row>
    <row r="379" spans="1:34" s="2" customFormat="1" ht="16" customHeight="1" x14ac:dyDescent="0.15">
      <c r="A379" s="80">
        <v>18</v>
      </c>
      <c r="B379" s="24"/>
      <c r="C379" s="29"/>
      <c r="D379" s="29"/>
      <c r="E379" s="133"/>
      <c r="F379" s="133"/>
      <c r="G379" s="39"/>
      <c r="H379" s="134"/>
      <c r="I379" s="128"/>
      <c r="J379" s="46"/>
      <c r="K379" s="66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</row>
    <row r="380" spans="1:34" s="2" customFormat="1" ht="16" customHeight="1" x14ac:dyDescent="0.15">
      <c r="A380" s="80">
        <v>19</v>
      </c>
      <c r="B380" s="24"/>
      <c r="C380" s="327"/>
      <c r="D380" s="29"/>
      <c r="E380" s="21"/>
      <c r="F380" s="21"/>
      <c r="G380" s="39"/>
      <c r="H380" s="21"/>
      <c r="I380" s="23"/>
      <c r="J380" s="46"/>
      <c r="K380" s="66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</row>
    <row r="381" spans="1:34" s="2" customFormat="1" ht="16" customHeight="1" thickBot="1" x14ac:dyDescent="0.2">
      <c r="A381" s="107">
        <v>20</v>
      </c>
      <c r="B381" s="90"/>
      <c r="C381" s="91"/>
      <c r="D381" s="91"/>
      <c r="E381" s="126"/>
      <c r="F381" s="126"/>
      <c r="G381" s="93"/>
      <c r="H381" s="127"/>
      <c r="I381" s="150"/>
      <c r="J381" s="71"/>
      <c r="K381" s="72"/>
    </row>
    <row r="382" spans="1:34" s="2" customFormat="1" ht="16" customHeight="1" x14ac:dyDescent="0.15">
      <c r="A382" s="96">
        <v>1</v>
      </c>
      <c r="B382" s="131" t="s">
        <v>77</v>
      </c>
      <c r="C382" s="108" t="s">
        <v>85</v>
      </c>
      <c r="D382" s="108" t="s">
        <v>24</v>
      </c>
      <c r="E382" s="109">
        <v>125</v>
      </c>
      <c r="F382" s="109">
        <v>68.900000000000006</v>
      </c>
      <c r="G382" s="110">
        <f t="shared" si="118"/>
        <v>22.690399999999997</v>
      </c>
      <c r="H382" s="111">
        <v>94</v>
      </c>
      <c r="I382" s="124" t="s">
        <v>3</v>
      </c>
      <c r="J382" s="64">
        <v>1</v>
      </c>
      <c r="K382" s="65">
        <f t="shared" ref="K382:K389" si="122">SMALL($G$382:$G$401,J382)</f>
        <v>5.0623999999999949</v>
      </c>
    </row>
    <row r="383" spans="1:34" s="2" customFormat="1" ht="16" customHeight="1" x14ac:dyDescent="0.15">
      <c r="A383" s="97">
        <v>2</v>
      </c>
      <c r="B383" s="130" t="s">
        <v>84</v>
      </c>
      <c r="C383" s="59" t="s">
        <v>85</v>
      </c>
      <c r="D383" s="59" t="s">
        <v>24</v>
      </c>
      <c r="E383" s="60">
        <v>125</v>
      </c>
      <c r="F383" s="60">
        <v>70.400000000000006</v>
      </c>
      <c r="G383" s="61">
        <f t="shared" si="118"/>
        <v>15.910399999999996</v>
      </c>
      <c r="H383" s="60">
        <v>88</v>
      </c>
      <c r="I383" s="124" t="s">
        <v>83</v>
      </c>
      <c r="J383" s="46">
        <v>2</v>
      </c>
      <c r="K383" s="66">
        <f t="shared" si="122"/>
        <v>5.5542372881355906</v>
      </c>
    </row>
    <row r="384" spans="1:34" s="2" customFormat="1" ht="16" customHeight="1" x14ac:dyDescent="0.15">
      <c r="A384" s="97">
        <v>3</v>
      </c>
      <c r="B384" s="125" t="s">
        <v>90</v>
      </c>
      <c r="C384" s="59" t="s">
        <v>85</v>
      </c>
      <c r="D384" s="59" t="s">
        <v>24</v>
      </c>
      <c r="E384" s="60">
        <v>134</v>
      </c>
      <c r="F384" s="60">
        <v>70.5</v>
      </c>
      <c r="G384" s="61">
        <f t="shared" si="118"/>
        <v>13.07089552238806</v>
      </c>
      <c r="H384" s="62">
        <v>86</v>
      </c>
      <c r="I384" s="63" t="s">
        <v>4</v>
      </c>
      <c r="J384" s="46">
        <v>3</v>
      </c>
      <c r="K384" s="66">
        <f t="shared" si="122"/>
        <v>10.520689655172411</v>
      </c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  <c r="AA384" s="10"/>
      <c r="AB384" s="10"/>
      <c r="AC384" s="10"/>
      <c r="AD384" s="10"/>
      <c r="AE384" s="10"/>
      <c r="AF384" s="10"/>
    </row>
    <row r="385" spans="1:34" s="2" customFormat="1" ht="16" customHeight="1" x14ac:dyDescent="0.15">
      <c r="A385" s="97">
        <v>4</v>
      </c>
      <c r="B385" s="130" t="s">
        <v>102</v>
      </c>
      <c r="C385" s="59" t="s">
        <v>85</v>
      </c>
      <c r="D385" s="59" t="s">
        <v>24</v>
      </c>
      <c r="E385" s="60">
        <v>125</v>
      </c>
      <c r="F385" s="60">
        <v>70.400000000000006</v>
      </c>
      <c r="G385" s="61">
        <f t="shared" si="118"/>
        <v>11.390399999999994</v>
      </c>
      <c r="H385" s="60">
        <v>83</v>
      </c>
      <c r="I385" s="124" t="s">
        <v>83</v>
      </c>
      <c r="J385" s="46">
        <v>4</v>
      </c>
      <c r="K385" s="66">
        <f t="shared" si="122"/>
        <v>11.127480916030539</v>
      </c>
    </row>
    <row r="386" spans="1:34" s="2" customFormat="1" ht="16" customHeight="1" x14ac:dyDescent="0.15">
      <c r="A386" s="97">
        <v>5</v>
      </c>
      <c r="B386" s="213" t="s">
        <v>104</v>
      </c>
      <c r="C386" s="214" t="s">
        <v>85</v>
      </c>
      <c r="D386" s="214" t="s">
        <v>24</v>
      </c>
      <c r="E386" s="215">
        <v>125</v>
      </c>
      <c r="F386" s="215">
        <v>70.400000000000006</v>
      </c>
      <c r="G386" s="61">
        <f t="shared" si="118"/>
        <v>14.102399999999996</v>
      </c>
      <c r="H386" s="215">
        <v>86</v>
      </c>
      <c r="I386" s="216" t="s">
        <v>83</v>
      </c>
      <c r="J386" s="46">
        <v>5</v>
      </c>
      <c r="K386" s="66">
        <f t="shared" si="122"/>
        <v>11.390399999999994</v>
      </c>
    </row>
    <row r="387" spans="1:34" s="2" customFormat="1" ht="16" customHeight="1" x14ac:dyDescent="0.15">
      <c r="A387" s="97">
        <v>6</v>
      </c>
      <c r="B387" s="218" t="s">
        <v>105</v>
      </c>
      <c r="C387" s="214" t="s">
        <v>85</v>
      </c>
      <c r="D387" s="214" t="s">
        <v>24</v>
      </c>
      <c r="E387" s="60">
        <v>131</v>
      </c>
      <c r="F387" s="60">
        <v>68.099999999999994</v>
      </c>
      <c r="G387" s="61">
        <f t="shared" ref="G387:G424" si="123">SUM(113/E387)*(H387-F387-0)</f>
        <v>11.990076335877868</v>
      </c>
      <c r="H387" s="62">
        <v>82</v>
      </c>
      <c r="I387" s="63" t="s">
        <v>68</v>
      </c>
      <c r="J387" s="46">
        <v>6</v>
      </c>
      <c r="K387" s="66">
        <f t="shared" si="122"/>
        <v>11.390399999999994</v>
      </c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</row>
    <row r="388" spans="1:34" s="2" customFormat="1" ht="16" customHeight="1" x14ac:dyDescent="0.15">
      <c r="A388" s="97">
        <v>7</v>
      </c>
      <c r="B388" s="190" t="s">
        <v>106</v>
      </c>
      <c r="C388" s="59" t="s">
        <v>85</v>
      </c>
      <c r="D388" s="59" t="s">
        <v>24</v>
      </c>
      <c r="E388" s="221">
        <v>113</v>
      </c>
      <c r="F388" s="221">
        <v>68.5</v>
      </c>
      <c r="G388" s="61">
        <f t="shared" si="123"/>
        <v>16.5</v>
      </c>
      <c r="H388" s="62">
        <v>85</v>
      </c>
      <c r="I388" s="223" t="s">
        <v>107</v>
      </c>
      <c r="J388" s="46">
        <v>7</v>
      </c>
      <c r="K388" s="66">
        <f t="shared" si="122"/>
        <v>11.990076335877868</v>
      </c>
    </row>
    <row r="389" spans="1:34" s="2" customFormat="1" ht="16" customHeight="1" x14ac:dyDescent="0.15">
      <c r="A389" s="97">
        <v>8</v>
      </c>
      <c r="B389" s="130" t="s">
        <v>108</v>
      </c>
      <c r="C389" s="59" t="s">
        <v>85</v>
      </c>
      <c r="D389" s="59" t="s">
        <v>24</v>
      </c>
      <c r="E389" s="60">
        <v>125</v>
      </c>
      <c r="F389" s="60">
        <v>70.400000000000006</v>
      </c>
      <c r="G389" s="61">
        <f t="shared" si="123"/>
        <v>11.390399999999994</v>
      </c>
      <c r="H389" s="60">
        <v>83</v>
      </c>
      <c r="I389" s="124" t="s">
        <v>83</v>
      </c>
      <c r="J389" s="46">
        <v>8</v>
      </c>
      <c r="K389" s="66">
        <f t="shared" si="122"/>
        <v>12.294399999999996</v>
      </c>
    </row>
    <row r="390" spans="1:34" s="2" customFormat="1" ht="16" customHeight="1" thickBot="1" x14ac:dyDescent="0.2">
      <c r="A390" s="97">
        <v>9</v>
      </c>
      <c r="B390" s="125" t="s">
        <v>111</v>
      </c>
      <c r="C390" s="59" t="s">
        <v>85</v>
      </c>
      <c r="D390" s="59" t="s">
        <v>24</v>
      </c>
      <c r="E390" s="60">
        <v>131</v>
      </c>
      <c r="F390" s="60">
        <v>68.099999999999994</v>
      </c>
      <c r="G390" s="61">
        <f t="shared" si="123"/>
        <v>11.127480916030539</v>
      </c>
      <c r="H390" s="62">
        <v>81</v>
      </c>
      <c r="I390" s="63" t="s">
        <v>68</v>
      </c>
      <c r="J390" s="46"/>
      <c r="K390" s="67">
        <f>AVERAGE(K382:K389)</f>
        <v>9.9162605244020483</v>
      </c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  <c r="AA390" s="10"/>
      <c r="AB390" s="10"/>
      <c r="AC390" s="10"/>
    </row>
    <row r="391" spans="1:34" s="2" customFormat="1" ht="16" customHeight="1" thickTop="1" x14ac:dyDescent="0.15">
      <c r="A391" s="97">
        <v>10</v>
      </c>
      <c r="B391" s="130" t="s">
        <v>114</v>
      </c>
      <c r="C391" s="59" t="s">
        <v>85</v>
      </c>
      <c r="D391" s="59" t="s">
        <v>24</v>
      </c>
      <c r="E391" s="60">
        <v>125</v>
      </c>
      <c r="F391" s="60">
        <v>70.400000000000006</v>
      </c>
      <c r="G391" s="61">
        <f t="shared" si="123"/>
        <v>14.102399999999996</v>
      </c>
      <c r="H391" s="60">
        <v>86</v>
      </c>
      <c r="I391" s="124" t="s">
        <v>83</v>
      </c>
      <c r="J391" s="46"/>
      <c r="K391" s="10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</row>
    <row r="392" spans="1:34" s="2" customFormat="1" ht="16" customHeight="1" x14ac:dyDescent="0.15">
      <c r="A392" s="97">
        <v>11</v>
      </c>
      <c r="B392" s="125" t="s">
        <v>117</v>
      </c>
      <c r="C392" s="59" t="s">
        <v>85</v>
      </c>
      <c r="D392" s="59" t="s">
        <v>24</v>
      </c>
      <c r="E392" s="60">
        <v>116</v>
      </c>
      <c r="F392" s="60">
        <v>67.2</v>
      </c>
      <c r="G392" s="61">
        <f t="shared" si="123"/>
        <v>10.520689655172411</v>
      </c>
      <c r="H392" s="62">
        <v>78</v>
      </c>
      <c r="I392" s="63" t="s">
        <v>118</v>
      </c>
      <c r="J392" s="46"/>
      <c r="K392" s="66"/>
    </row>
    <row r="393" spans="1:34" s="2" customFormat="1" ht="16" customHeight="1" x14ac:dyDescent="0.15">
      <c r="A393" s="97">
        <v>12</v>
      </c>
      <c r="B393" s="125" t="s">
        <v>119</v>
      </c>
      <c r="C393" s="59" t="s">
        <v>85</v>
      </c>
      <c r="D393" s="59" t="s">
        <v>24</v>
      </c>
      <c r="E393" s="60">
        <v>118</v>
      </c>
      <c r="F393" s="60">
        <v>67.2</v>
      </c>
      <c r="G393" s="61">
        <f t="shared" si="123"/>
        <v>5.5542372881355906</v>
      </c>
      <c r="H393" s="62">
        <v>73</v>
      </c>
      <c r="I393" s="124" t="s">
        <v>101</v>
      </c>
      <c r="J393" s="46"/>
      <c r="K393" s="66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  <c r="AA393" s="9"/>
      <c r="AB393" s="9"/>
      <c r="AC393" s="9"/>
      <c r="AD393" s="9"/>
      <c r="AE393" s="9"/>
    </row>
    <row r="394" spans="1:34" s="2" customFormat="1" ht="16" customHeight="1" x14ac:dyDescent="0.15">
      <c r="A394" s="97">
        <v>13</v>
      </c>
      <c r="B394" s="130" t="s">
        <v>120</v>
      </c>
      <c r="C394" s="59" t="s">
        <v>85</v>
      </c>
      <c r="D394" s="59" t="s">
        <v>24</v>
      </c>
      <c r="E394" s="60">
        <v>125</v>
      </c>
      <c r="F394" s="60">
        <v>70.400000000000006</v>
      </c>
      <c r="G394" s="61">
        <f t="shared" si="123"/>
        <v>18.622399999999995</v>
      </c>
      <c r="H394" s="60">
        <v>91</v>
      </c>
      <c r="I394" s="124" t="s">
        <v>83</v>
      </c>
      <c r="J394" s="46"/>
      <c r="K394" s="66"/>
    </row>
    <row r="395" spans="1:34" s="2" customFormat="1" ht="16" customHeight="1" x14ac:dyDescent="0.15">
      <c r="A395" s="97">
        <v>14</v>
      </c>
      <c r="B395" s="218" t="s">
        <v>125</v>
      </c>
      <c r="C395" s="214" t="s">
        <v>85</v>
      </c>
      <c r="D395" s="214" t="s">
        <v>24</v>
      </c>
      <c r="E395" s="60">
        <v>131</v>
      </c>
      <c r="F395" s="60">
        <v>68.099999999999994</v>
      </c>
      <c r="G395" s="61">
        <f t="shared" si="123"/>
        <v>15.440458015267181</v>
      </c>
      <c r="H395" s="62">
        <v>86</v>
      </c>
      <c r="I395" s="63" t="s">
        <v>68</v>
      </c>
      <c r="J395" s="46"/>
      <c r="K395" s="66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</row>
    <row r="396" spans="1:34" s="2" customFormat="1" ht="16" customHeight="1" x14ac:dyDescent="0.15">
      <c r="A396" s="97">
        <v>15</v>
      </c>
      <c r="B396" s="130" t="s">
        <v>127</v>
      </c>
      <c r="C396" s="59" t="s">
        <v>85</v>
      </c>
      <c r="D396" s="59" t="s">
        <v>24</v>
      </c>
      <c r="E396" s="60">
        <v>125</v>
      </c>
      <c r="F396" s="60">
        <v>70.400000000000006</v>
      </c>
      <c r="G396" s="61">
        <f t="shared" si="123"/>
        <v>5.0623999999999949</v>
      </c>
      <c r="H396" s="60">
        <v>76</v>
      </c>
      <c r="I396" s="124" t="s">
        <v>83</v>
      </c>
      <c r="J396" s="46"/>
      <c r="K396" s="66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</row>
    <row r="397" spans="1:34" s="2" customFormat="1" ht="16" customHeight="1" x14ac:dyDescent="0.15">
      <c r="A397" s="97">
        <v>16</v>
      </c>
      <c r="B397" s="130">
        <v>46055</v>
      </c>
      <c r="C397" s="59" t="s">
        <v>85</v>
      </c>
      <c r="D397" s="59" t="s">
        <v>24</v>
      </c>
      <c r="E397" s="60">
        <v>125</v>
      </c>
      <c r="F397" s="60">
        <v>70.400000000000006</v>
      </c>
      <c r="G397" s="61">
        <f t="shared" ref="G397" si="124">SUM(113/E397)*(H397-F397-0)</f>
        <v>12.294399999999996</v>
      </c>
      <c r="H397" s="60">
        <v>84</v>
      </c>
      <c r="I397" s="124" t="s">
        <v>83</v>
      </c>
      <c r="J397" s="46"/>
      <c r="K397" s="66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</row>
    <row r="398" spans="1:34" s="2" customFormat="1" ht="16" customHeight="1" x14ac:dyDescent="0.15">
      <c r="A398" s="97">
        <v>17</v>
      </c>
      <c r="B398" s="190">
        <v>46069</v>
      </c>
      <c r="C398" s="59" t="s">
        <v>85</v>
      </c>
      <c r="D398" s="59" t="s">
        <v>24</v>
      </c>
      <c r="E398" s="221">
        <v>113</v>
      </c>
      <c r="F398" s="221">
        <v>68.5</v>
      </c>
      <c r="G398" s="61">
        <f t="shared" ref="G398" si="125">SUM(113/E398)*(H398-F398-0)</f>
        <v>19.5</v>
      </c>
      <c r="H398" s="62">
        <v>88</v>
      </c>
      <c r="I398" s="223" t="s">
        <v>107</v>
      </c>
      <c r="J398" s="46"/>
      <c r="K398" s="66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</row>
    <row r="399" spans="1:34" s="2" customFormat="1" ht="16" customHeight="1" x14ac:dyDescent="0.15">
      <c r="A399" s="97">
        <v>18</v>
      </c>
      <c r="B399" s="130">
        <v>46090</v>
      </c>
      <c r="C399" s="59" t="s">
        <v>85</v>
      </c>
      <c r="D399" s="59" t="s">
        <v>24</v>
      </c>
      <c r="E399" s="60">
        <v>125</v>
      </c>
      <c r="F399" s="60">
        <v>70.400000000000006</v>
      </c>
      <c r="G399" s="61">
        <f t="shared" ref="G399" si="126">SUM(113/E399)*(H399-F399-0)</f>
        <v>12.294399999999996</v>
      </c>
      <c r="H399" s="60">
        <v>84</v>
      </c>
      <c r="I399" s="124" t="s">
        <v>83</v>
      </c>
      <c r="J399" s="46"/>
      <c r="K399" s="66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</row>
    <row r="400" spans="1:34" s="2" customFormat="1" ht="16" customHeight="1" x14ac:dyDescent="0.15">
      <c r="A400" s="97">
        <v>19</v>
      </c>
      <c r="B400" s="130">
        <v>46118</v>
      </c>
      <c r="C400" s="59" t="s">
        <v>85</v>
      </c>
      <c r="D400" s="59" t="s">
        <v>24</v>
      </c>
      <c r="E400" s="60">
        <v>125</v>
      </c>
      <c r="F400" s="60">
        <v>70.400000000000006</v>
      </c>
      <c r="G400" s="61">
        <f t="shared" ref="G400" si="127">SUM(113/E400)*(H400-F400-0)</f>
        <v>14.102399999999996</v>
      </c>
      <c r="H400" s="60">
        <v>86</v>
      </c>
      <c r="I400" s="124" t="s">
        <v>83</v>
      </c>
      <c r="J400" s="46"/>
      <c r="K400" s="66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</row>
    <row r="401" spans="1:11" s="2" customFormat="1" ht="16" customHeight="1" thickBot="1" x14ac:dyDescent="0.2">
      <c r="A401" s="98">
        <v>20</v>
      </c>
      <c r="B401" s="162">
        <v>46230</v>
      </c>
      <c r="C401" s="147" t="s">
        <v>85</v>
      </c>
      <c r="D401" s="147" t="s">
        <v>24</v>
      </c>
      <c r="E401" s="148">
        <v>125</v>
      </c>
      <c r="F401" s="148">
        <v>70.400000000000006</v>
      </c>
      <c r="G401" s="149">
        <f t="shared" ref="G401" si="128">SUM(113/E401)*(H401-F401-0)</f>
        <v>14.102399999999996</v>
      </c>
      <c r="H401" s="148">
        <v>86</v>
      </c>
      <c r="I401" s="164" t="s">
        <v>83</v>
      </c>
      <c r="J401" s="71"/>
      <c r="K401" s="72"/>
    </row>
    <row r="402" spans="1:11" s="2" customFormat="1" ht="16" customHeight="1" x14ac:dyDescent="0.15">
      <c r="A402" s="113">
        <v>1</v>
      </c>
      <c r="B402" s="158">
        <v>46202</v>
      </c>
      <c r="C402" s="108" t="s">
        <v>48</v>
      </c>
      <c r="D402" s="108" t="s">
        <v>49</v>
      </c>
      <c r="E402" s="109">
        <v>125</v>
      </c>
      <c r="F402" s="109">
        <v>70.400000000000006</v>
      </c>
      <c r="G402" s="110">
        <f t="shared" si="123"/>
        <v>24.950399999999995</v>
      </c>
      <c r="H402" s="109">
        <v>98</v>
      </c>
      <c r="I402" s="153" t="s">
        <v>83</v>
      </c>
      <c r="J402" s="64">
        <v>1</v>
      </c>
      <c r="K402" s="65">
        <f>SMALL($G$402:$G$421,J402)</f>
        <v>21.588059701492533</v>
      </c>
    </row>
    <row r="403" spans="1:11" s="2" customFormat="1" ht="16" customHeight="1" x14ac:dyDescent="0.15">
      <c r="A403" s="114">
        <v>4</v>
      </c>
      <c r="B403" s="130">
        <v>46209</v>
      </c>
      <c r="C403" s="59" t="s">
        <v>48</v>
      </c>
      <c r="D403" s="59" t="s">
        <v>49</v>
      </c>
      <c r="E403" s="60">
        <v>125</v>
      </c>
      <c r="F403" s="60">
        <v>70.400000000000006</v>
      </c>
      <c r="G403" s="110">
        <f t="shared" si="123"/>
        <v>28.566399999999994</v>
      </c>
      <c r="H403" s="60">
        <v>102</v>
      </c>
      <c r="I403" s="124" t="s">
        <v>83</v>
      </c>
      <c r="J403" s="46">
        <v>2</v>
      </c>
      <c r="K403" s="66">
        <f t="shared" ref="K403:K408" si="129">SMALL($G$402:$G$421,J403)</f>
        <v>21.833898305084745</v>
      </c>
    </row>
    <row r="404" spans="1:11" s="2" customFormat="1" ht="16" customHeight="1" x14ac:dyDescent="0.15">
      <c r="A404" s="114">
        <v>2</v>
      </c>
      <c r="B404" s="125">
        <v>46251</v>
      </c>
      <c r="C404" s="59" t="s">
        <v>48</v>
      </c>
      <c r="D404" s="59" t="s">
        <v>49</v>
      </c>
      <c r="E404" s="60">
        <v>134</v>
      </c>
      <c r="F404" s="60">
        <v>70.400000000000006</v>
      </c>
      <c r="G404" s="110">
        <f t="shared" si="123"/>
        <v>21.588059701492533</v>
      </c>
      <c r="H404" s="62">
        <v>96</v>
      </c>
      <c r="I404" s="124" t="s">
        <v>4</v>
      </c>
      <c r="J404" s="52">
        <v>3</v>
      </c>
      <c r="K404" s="66">
        <f>SMALL($G$402:$G$421,J404)</f>
        <v>22.341221374045805</v>
      </c>
    </row>
    <row r="405" spans="1:11" s="2" customFormat="1" ht="16" customHeight="1" x14ac:dyDescent="0.15">
      <c r="A405" s="114">
        <v>3</v>
      </c>
      <c r="B405" s="125">
        <v>46258</v>
      </c>
      <c r="C405" s="59" t="s">
        <v>48</v>
      </c>
      <c r="D405" s="59" t="s">
        <v>49</v>
      </c>
      <c r="E405" s="60">
        <v>118</v>
      </c>
      <c r="F405" s="60">
        <v>67.2</v>
      </c>
      <c r="G405" s="110">
        <f t="shared" si="123"/>
        <v>26.622033898305084</v>
      </c>
      <c r="H405" s="62">
        <v>95</v>
      </c>
      <c r="I405" s="124" t="s">
        <v>101</v>
      </c>
      <c r="J405" s="52">
        <v>4</v>
      </c>
      <c r="K405" s="66">
        <f t="shared" si="129"/>
        <v>24.706779661016945</v>
      </c>
    </row>
    <row r="406" spans="1:11" s="2" customFormat="1" ht="16" customHeight="1" x14ac:dyDescent="0.15">
      <c r="A406" s="114">
        <v>5</v>
      </c>
      <c r="B406" s="31" t="s">
        <v>124</v>
      </c>
      <c r="C406" s="29" t="s">
        <v>48</v>
      </c>
      <c r="D406" s="29" t="s">
        <v>49</v>
      </c>
      <c r="E406" s="21">
        <v>125</v>
      </c>
      <c r="F406" s="21">
        <v>70.400000000000006</v>
      </c>
      <c r="G406" s="39">
        <f t="shared" si="123"/>
        <v>29.470399999999994</v>
      </c>
      <c r="H406" s="21">
        <v>103</v>
      </c>
      <c r="I406" s="23" t="s">
        <v>83</v>
      </c>
      <c r="J406" s="52">
        <v>5</v>
      </c>
      <c r="K406" s="66">
        <f t="shared" si="129"/>
        <v>24.950399999999995</v>
      </c>
    </row>
    <row r="407" spans="1:11" s="2" customFormat="1" ht="16" customHeight="1" x14ac:dyDescent="0.15">
      <c r="A407" s="114">
        <v>6</v>
      </c>
      <c r="B407" s="24">
        <v>46034</v>
      </c>
      <c r="C407" s="29" t="s">
        <v>48</v>
      </c>
      <c r="D407" s="29" t="s">
        <v>49</v>
      </c>
      <c r="E407" s="21">
        <v>118</v>
      </c>
      <c r="F407" s="21">
        <v>67.2</v>
      </c>
      <c r="G407" s="39">
        <f t="shared" ref="G407:G410" si="130">SUM(113/E407)*(H407-F407-0)</f>
        <v>21.833898305084745</v>
      </c>
      <c r="H407" s="30">
        <v>90</v>
      </c>
      <c r="I407" s="23" t="s">
        <v>101</v>
      </c>
      <c r="J407" s="52">
        <v>6</v>
      </c>
      <c r="K407" s="66">
        <f t="shared" si="129"/>
        <v>25.791603053435118</v>
      </c>
    </row>
    <row r="408" spans="1:11" s="2" customFormat="1" ht="16" customHeight="1" x14ac:dyDescent="0.15">
      <c r="A408" s="114">
        <v>7</v>
      </c>
      <c r="B408" s="31">
        <v>46055</v>
      </c>
      <c r="C408" s="29" t="s">
        <v>48</v>
      </c>
      <c r="D408" s="29" t="s">
        <v>49</v>
      </c>
      <c r="E408" s="21">
        <v>125</v>
      </c>
      <c r="F408" s="21">
        <v>70.400000000000006</v>
      </c>
      <c r="G408" s="39">
        <f t="shared" si="130"/>
        <v>32.182399999999994</v>
      </c>
      <c r="H408" s="21">
        <v>106</v>
      </c>
      <c r="I408" s="23" t="s">
        <v>83</v>
      </c>
      <c r="J408" s="52">
        <v>7</v>
      </c>
      <c r="K408" s="66">
        <f t="shared" si="129"/>
        <v>26.622033898305084</v>
      </c>
    </row>
    <row r="409" spans="1:11" s="2" customFormat="1" ht="16" customHeight="1" x14ac:dyDescent="0.15">
      <c r="A409" s="114">
        <v>8</v>
      </c>
      <c r="B409" s="217">
        <v>46062</v>
      </c>
      <c r="C409" s="29" t="s">
        <v>48</v>
      </c>
      <c r="D409" s="29" t="s">
        <v>49</v>
      </c>
      <c r="E409" s="21">
        <v>131</v>
      </c>
      <c r="F409" s="21">
        <v>68.099999999999994</v>
      </c>
      <c r="G409" s="22">
        <f t="shared" si="130"/>
        <v>29.241984732824431</v>
      </c>
      <c r="H409" s="30">
        <v>102</v>
      </c>
      <c r="I409" s="28" t="s">
        <v>68</v>
      </c>
      <c r="J409" s="52">
        <v>8</v>
      </c>
      <c r="K409" s="66">
        <f>SMALL($G$402:$G$421,J409)</f>
        <v>27.779166666666665</v>
      </c>
    </row>
    <row r="410" spans="1:11" s="2" customFormat="1" ht="16" customHeight="1" thickBot="1" x14ac:dyDescent="0.2">
      <c r="A410" s="114">
        <v>9</v>
      </c>
      <c r="B410" s="201">
        <v>46069</v>
      </c>
      <c r="C410" s="29" t="s">
        <v>48</v>
      </c>
      <c r="D410" s="29" t="s">
        <v>49</v>
      </c>
      <c r="E410" s="203">
        <v>113</v>
      </c>
      <c r="F410" s="203">
        <v>68.5</v>
      </c>
      <c r="G410" s="22">
        <f t="shared" si="130"/>
        <v>33.5</v>
      </c>
      <c r="H410" s="296">
        <v>102</v>
      </c>
      <c r="I410" s="297" t="s">
        <v>107</v>
      </c>
      <c r="J410" s="50"/>
      <c r="K410" s="67">
        <f>AVERAGE(K402:K409)</f>
        <v>24.451645332505866</v>
      </c>
    </row>
    <row r="411" spans="1:11" s="2" customFormat="1" ht="16" customHeight="1" thickTop="1" x14ac:dyDescent="0.15">
      <c r="A411" s="114">
        <v>10</v>
      </c>
      <c r="B411" s="24">
        <v>46076</v>
      </c>
      <c r="C411" s="29" t="s">
        <v>48</v>
      </c>
      <c r="D411" s="29" t="s">
        <v>49</v>
      </c>
      <c r="E411" s="21">
        <v>118</v>
      </c>
      <c r="F411" s="21">
        <v>67.2</v>
      </c>
      <c r="G411" s="39">
        <f t="shared" ref="G411" si="131">SUM(113/E411)*(H411-F411-0)</f>
        <v>29.494915254237284</v>
      </c>
      <c r="H411" s="30">
        <v>98</v>
      </c>
      <c r="I411" s="23" t="s">
        <v>101</v>
      </c>
      <c r="J411" s="46"/>
      <c r="K411" s="104"/>
    </row>
    <row r="412" spans="1:11" s="2" customFormat="1" ht="16" customHeight="1" x14ac:dyDescent="0.15">
      <c r="A412" s="114">
        <v>11</v>
      </c>
      <c r="B412" s="31">
        <v>46090</v>
      </c>
      <c r="C412" s="29" t="s">
        <v>48</v>
      </c>
      <c r="D412" s="29" t="s">
        <v>49</v>
      </c>
      <c r="E412" s="21">
        <v>125</v>
      </c>
      <c r="F412" s="21">
        <v>70.400000000000006</v>
      </c>
      <c r="G412" s="39">
        <f t="shared" ref="G412" si="132">SUM(113/E412)*(H412-F412-0)</f>
        <v>30.374399999999994</v>
      </c>
      <c r="H412" s="21">
        <v>104</v>
      </c>
      <c r="I412" s="23" t="s">
        <v>83</v>
      </c>
      <c r="J412" s="46"/>
      <c r="K412" s="66"/>
    </row>
    <row r="413" spans="1:11" s="2" customFormat="1" ht="16" customHeight="1" x14ac:dyDescent="0.15">
      <c r="A413" s="114">
        <v>12</v>
      </c>
      <c r="B413" s="217">
        <v>46097</v>
      </c>
      <c r="C413" s="29" t="s">
        <v>48</v>
      </c>
      <c r="D413" s="29" t="s">
        <v>49</v>
      </c>
      <c r="E413" s="21">
        <v>131</v>
      </c>
      <c r="F413" s="21">
        <v>68.099999999999994</v>
      </c>
      <c r="G413" s="22">
        <f t="shared" ref="G413:G414" si="133">SUM(113/E413)*(H413-F413-0)</f>
        <v>32.692366412213744</v>
      </c>
      <c r="H413" s="30">
        <v>106</v>
      </c>
      <c r="I413" s="28" t="s">
        <v>68</v>
      </c>
      <c r="J413" s="46"/>
      <c r="K413" s="66"/>
    </row>
    <row r="414" spans="1:11" s="2" customFormat="1" ht="16" customHeight="1" x14ac:dyDescent="0.15">
      <c r="A414" s="114">
        <v>13</v>
      </c>
      <c r="B414" s="201">
        <v>46111</v>
      </c>
      <c r="C414" s="29" t="s">
        <v>48</v>
      </c>
      <c r="D414" s="29" t="s">
        <v>49</v>
      </c>
      <c r="E414" s="203">
        <v>113</v>
      </c>
      <c r="F414" s="203">
        <v>68.5</v>
      </c>
      <c r="G414" s="22">
        <f t="shared" si="133"/>
        <v>33.5</v>
      </c>
      <c r="H414" s="296">
        <v>102</v>
      </c>
      <c r="I414" s="297" t="s">
        <v>107</v>
      </c>
      <c r="J414" s="46"/>
      <c r="K414" s="66"/>
    </row>
    <row r="415" spans="1:11" s="2" customFormat="1" ht="16" customHeight="1" x14ac:dyDescent="0.15">
      <c r="A415" s="114">
        <v>14</v>
      </c>
      <c r="B415" s="24">
        <v>46132</v>
      </c>
      <c r="C415" s="29" t="s">
        <v>48</v>
      </c>
      <c r="D415" s="29" t="s">
        <v>49</v>
      </c>
      <c r="E415" s="21">
        <v>118</v>
      </c>
      <c r="F415" s="21">
        <v>67.2</v>
      </c>
      <c r="G415" s="39">
        <f t="shared" ref="G415:G416" si="134">SUM(113/E415)*(H415-F415-0)</f>
        <v>24.706779661016945</v>
      </c>
      <c r="H415" s="30">
        <v>93</v>
      </c>
      <c r="I415" s="23" t="s">
        <v>101</v>
      </c>
      <c r="J415" s="46"/>
      <c r="K415" s="66"/>
    </row>
    <row r="416" spans="1:11" s="2" customFormat="1" ht="16" customHeight="1" x14ac:dyDescent="0.15">
      <c r="A416" s="114">
        <v>15</v>
      </c>
      <c r="B416" s="201">
        <v>46139</v>
      </c>
      <c r="C416" s="29" t="s">
        <v>48</v>
      </c>
      <c r="D416" s="29" t="s">
        <v>49</v>
      </c>
      <c r="E416" s="203">
        <v>124</v>
      </c>
      <c r="F416" s="203">
        <v>68.7</v>
      </c>
      <c r="G416" s="39">
        <f t="shared" si="134"/>
        <v>31.257258064516126</v>
      </c>
      <c r="H416" s="296">
        <v>103</v>
      </c>
      <c r="I416" s="204" t="s">
        <v>156</v>
      </c>
      <c r="J416" s="46"/>
      <c r="K416" s="66"/>
    </row>
    <row r="417" spans="1:34" s="2" customFormat="1" ht="16" customHeight="1" x14ac:dyDescent="0.15">
      <c r="A417" s="114">
        <v>16</v>
      </c>
      <c r="B417" s="24">
        <v>46153</v>
      </c>
      <c r="C417" s="29" t="s">
        <v>48</v>
      </c>
      <c r="D417" s="29" t="s">
        <v>49</v>
      </c>
      <c r="E417" s="21">
        <v>118</v>
      </c>
      <c r="F417" s="21">
        <v>67.2</v>
      </c>
      <c r="G417" s="39">
        <f t="shared" ref="G417" si="135">SUM(113/E417)*(H417-F417-0)</f>
        <v>28.537288135593219</v>
      </c>
      <c r="H417" s="30">
        <v>97</v>
      </c>
      <c r="I417" s="23" t="s">
        <v>101</v>
      </c>
      <c r="J417" s="46"/>
      <c r="K417" s="66"/>
    </row>
    <row r="418" spans="1:34" s="2" customFormat="1" ht="16" customHeight="1" x14ac:dyDescent="0.15">
      <c r="A418" s="114">
        <v>17</v>
      </c>
      <c r="B418" s="24">
        <v>46160</v>
      </c>
      <c r="C418" s="29" t="s">
        <v>48</v>
      </c>
      <c r="D418" s="29" t="s">
        <v>49</v>
      </c>
      <c r="E418" s="168">
        <v>120</v>
      </c>
      <c r="F418" s="168">
        <v>68.5</v>
      </c>
      <c r="G418" s="169">
        <f t="shared" ref="G418" si="136">SUM(113/E418)*(H418-F418-0)</f>
        <v>27.779166666666665</v>
      </c>
      <c r="H418" s="184">
        <v>98</v>
      </c>
      <c r="I418" s="185" t="s">
        <v>83</v>
      </c>
      <c r="J418" s="46"/>
      <c r="K418" s="66"/>
    </row>
    <row r="419" spans="1:34" s="2" customFormat="1" ht="16" customHeight="1" x14ac:dyDescent="0.15">
      <c r="A419" s="114">
        <v>18</v>
      </c>
      <c r="B419" s="217">
        <v>46167</v>
      </c>
      <c r="C419" s="29" t="s">
        <v>48</v>
      </c>
      <c r="D419" s="29" t="s">
        <v>49</v>
      </c>
      <c r="E419" s="21">
        <v>131</v>
      </c>
      <c r="F419" s="21">
        <v>68.099999999999994</v>
      </c>
      <c r="G419" s="22">
        <f t="shared" ref="G419:G420" si="137">SUM(113/E419)*(H419-F419-0)</f>
        <v>25.791603053435118</v>
      </c>
      <c r="H419" s="30">
        <v>98</v>
      </c>
      <c r="I419" s="28" t="s">
        <v>68</v>
      </c>
      <c r="J419" s="46"/>
      <c r="K419" s="66"/>
    </row>
    <row r="420" spans="1:34" s="2" customFormat="1" ht="16" customHeight="1" x14ac:dyDescent="0.15">
      <c r="A420" s="114">
        <v>19</v>
      </c>
      <c r="B420" s="201">
        <v>46174</v>
      </c>
      <c r="C420" s="29" t="s">
        <v>48</v>
      </c>
      <c r="D420" s="29" t="s">
        <v>49</v>
      </c>
      <c r="E420" s="203">
        <v>113</v>
      </c>
      <c r="F420" s="203">
        <v>68.5</v>
      </c>
      <c r="G420" s="22">
        <f t="shared" si="137"/>
        <v>30.5</v>
      </c>
      <c r="H420" s="296">
        <v>99</v>
      </c>
      <c r="I420" s="297" t="s">
        <v>107</v>
      </c>
      <c r="J420" s="46"/>
      <c r="K420" s="66"/>
    </row>
    <row r="421" spans="1:34" s="2" customFormat="1" ht="16" customHeight="1" thickBot="1" x14ac:dyDescent="0.2">
      <c r="A421" s="115">
        <v>20</v>
      </c>
      <c r="B421" s="292">
        <v>46195</v>
      </c>
      <c r="C421" s="91" t="s">
        <v>48</v>
      </c>
      <c r="D421" s="91" t="s">
        <v>49</v>
      </c>
      <c r="E421" s="92">
        <v>131</v>
      </c>
      <c r="F421" s="92">
        <v>68.099999999999994</v>
      </c>
      <c r="G421" s="93">
        <f t="shared" ref="G421" si="138">SUM(113/E421)*(H421-F421-0)</f>
        <v>22.341221374045805</v>
      </c>
      <c r="H421" s="94">
        <v>94</v>
      </c>
      <c r="I421" s="95" t="s">
        <v>68</v>
      </c>
      <c r="J421" s="71"/>
      <c r="K421" s="72"/>
    </row>
    <row r="422" spans="1:34" s="2" customFormat="1" ht="16" customHeight="1" x14ac:dyDescent="0.15">
      <c r="A422" s="113">
        <v>1</v>
      </c>
      <c r="B422" s="217" t="s">
        <v>108</v>
      </c>
      <c r="C422" s="227" t="s">
        <v>109</v>
      </c>
      <c r="D422" s="227" t="s">
        <v>110</v>
      </c>
      <c r="E422" s="257">
        <v>120</v>
      </c>
      <c r="F422" s="257">
        <v>68.5</v>
      </c>
      <c r="G422" s="258">
        <f t="shared" si="123"/>
        <v>35.3125</v>
      </c>
      <c r="H422" s="363">
        <v>106</v>
      </c>
      <c r="I422" s="228" t="s">
        <v>83</v>
      </c>
      <c r="J422" s="64">
        <v>1</v>
      </c>
      <c r="K422" s="65">
        <f>SMALL($G$422:$G$441,J422)</f>
        <v>27.779166666666665</v>
      </c>
    </row>
    <row r="423" spans="1:34" s="2" customFormat="1" ht="16" customHeight="1" x14ac:dyDescent="0.15">
      <c r="A423" s="114">
        <v>4</v>
      </c>
      <c r="B423" s="24" t="s">
        <v>111</v>
      </c>
      <c r="C423" s="227" t="s">
        <v>109</v>
      </c>
      <c r="D423" s="227" t="s">
        <v>110</v>
      </c>
      <c r="E423" s="21">
        <v>131</v>
      </c>
      <c r="F423" s="21">
        <v>68.099999999999994</v>
      </c>
      <c r="G423" s="22">
        <f t="shared" si="123"/>
        <v>28.379389312977104</v>
      </c>
      <c r="H423" s="30">
        <v>101</v>
      </c>
      <c r="I423" s="28" t="s">
        <v>68</v>
      </c>
      <c r="J423" s="46">
        <v>2</v>
      </c>
      <c r="K423" s="66"/>
    </row>
    <row r="424" spans="1:34" s="2" customFormat="1" ht="16" customHeight="1" x14ac:dyDescent="0.15">
      <c r="A424" s="114">
        <v>2</v>
      </c>
      <c r="B424" s="201">
        <v>46027</v>
      </c>
      <c r="C424" s="227" t="s">
        <v>109</v>
      </c>
      <c r="D424" s="227" t="s">
        <v>110</v>
      </c>
      <c r="E424" s="168">
        <v>120</v>
      </c>
      <c r="F424" s="168">
        <v>68.5</v>
      </c>
      <c r="G424" s="169">
        <f t="shared" si="123"/>
        <v>34.37083333333333</v>
      </c>
      <c r="H424" s="184">
        <v>105</v>
      </c>
      <c r="I424" s="185" t="s">
        <v>83</v>
      </c>
      <c r="J424" s="52">
        <v>3</v>
      </c>
      <c r="K424" s="66"/>
    </row>
    <row r="425" spans="1:34" s="2" customFormat="1" ht="16" customHeight="1" x14ac:dyDescent="0.15">
      <c r="A425" s="114">
        <v>3</v>
      </c>
      <c r="B425" s="201">
        <v>46090</v>
      </c>
      <c r="C425" s="227" t="s">
        <v>109</v>
      </c>
      <c r="D425" s="227" t="s">
        <v>110</v>
      </c>
      <c r="E425" s="168">
        <v>120</v>
      </c>
      <c r="F425" s="168">
        <v>68.5</v>
      </c>
      <c r="G425" s="169">
        <f t="shared" ref="G425" si="139">SUM(113/E425)*(H425-F425-0)</f>
        <v>27.779166666666665</v>
      </c>
      <c r="H425" s="184">
        <v>98</v>
      </c>
      <c r="I425" s="185" t="s">
        <v>83</v>
      </c>
      <c r="J425" s="52">
        <v>4</v>
      </c>
      <c r="K425" s="66"/>
    </row>
    <row r="426" spans="1:34" s="2" customFormat="1" ht="16" customHeight="1" x14ac:dyDescent="0.15">
      <c r="A426" s="114">
        <v>5</v>
      </c>
      <c r="B426" s="24"/>
      <c r="C426" s="29"/>
      <c r="D426" s="29"/>
      <c r="E426" s="21"/>
      <c r="F426" s="21"/>
      <c r="G426" s="22"/>
      <c r="H426" s="30"/>
      <c r="I426" s="23"/>
      <c r="J426" s="52">
        <v>5</v>
      </c>
      <c r="K426" s="66"/>
    </row>
    <row r="427" spans="1:34" s="2" customFormat="1" ht="16" customHeight="1" x14ac:dyDescent="0.15">
      <c r="A427" s="114">
        <v>6</v>
      </c>
      <c r="B427" s="24"/>
      <c r="C427" s="29"/>
      <c r="D427" s="29"/>
      <c r="E427" s="21"/>
      <c r="F427" s="21"/>
      <c r="G427" s="22"/>
      <c r="H427" s="30"/>
      <c r="I427" s="23"/>
      <c r="J427" s="52">
        <v>6</v>
      </c>
      <c r="K427" s="66"/>
    </row>
    <row r="428" spans="1:34" s="2" customFormat="1" ht="16" customHeight="1" x14ac:dyDescent="0.15">
      <c r="A428" s="114">
        <v>7</v>
      </c>
      <c r="B428" s="36"/>
      <c r="C428" s="37"/>
      <c r="D428" s="37"/>
      <c r="E428" s="38"/>
      <c r="F428" s="38"/>
      <c r="G428" s="39"/>
      <c r="H428" s="40"/>
      <c r="I428" s="41"/>
      <c r="J428" s="52">
        <v>7</v>
      </c>
      <c r="K428" s="66"/>
    </row>
    <row r="429" spans="1:34" s="2" customFormat="1" ht="16" customHeight="1" x14ac:dyDescent="0.15">
      <c r="A429" s="114">
        <v>8</v>
      </c>
      <c r="B429" s="24"/>
      <c r="C429" s="29"/>
      <c r="D429" s="29"/>
      <c r="E429" s="21"/>
      <c r="F429" s="21"/>
      <c r="G429" s="22"/>
      <c r="H429" s="30"/>
      <c r="I429" s="23"/>
      <c r="J429" s="52">
        <v>8</v>
      </c>
      <c r="K429" s="66"/>
    </row>
    <row r="430" spans="1:34" s="2" customFormat="1" ht="16" customHeight="1" thickBot="1" x14ac:dyDescent="0.2">
      <c r="A430" s="114">
        <v>9</v>
      </c>
      <c r="B430" s="36"/>
      <c r="C430" s="37"/>
      <c r="D430" s="37"/>
      <c r="E430" s="38"/>
      <c r="F430" s="38"/>
      <c r="G430" s="39"/>
      <c r="H430" s="40"/>
      <c r="I430" s="161" t="s">
        <v>151</v>
      </c>
      <c r="J430" s="256"/>
      <c r="K430" s="67">
        <f>AVERAGE(K422:K429)-1</f>
        <v>26.779166666666665</v>
      </c>
    </row>
    <row r="431" spans="1:34" s="2" customFormat="1" ht="16" customHeight="1" thickTop="1" x14ac:dyDescent="0.15">
      <c r="A431" s="114">
        <v>10</v>
      </c>
      <c r="B431" s="201"/>
      <c r="C431" s="227"/>
      <c r="D431" s="227"/>
      <c r="E431" s="168"/>
      <c r="F431" s="168"/>
      <c r="G431" s="169"/>
      <c r="H431" s="184"/>
      <c r="I431" s="185"/>
      <c r="J431" s="46"/>
      <c r="K431" s="104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</row>
    <row r="432" spans="1:34" s="2" customFormat="1" ht="16" customHeight="1" x14ac:dyDescent="0.15">
      <c r="A432" s="114">
        <v>11</v>
      </c>
      <c r="B432" s="36"/>
      <c r="C432" s="37"/>
      <c r="D432" s="37"/>
      <c r="E432" s="38"/>
      <c r="F432" s="38"/>
      <c r="G432" s="39"/>
      <c r="H432" s="40"/>
      <c r="I432" s="41"/>
      <c r="J432" s="46"/>
      <c r="K432" s="66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</row>
    <row r="433" spans="1:34" s="303" customFormat="1" ht="16" customHeight="1" x14ac:dyDescent="0.15">
      <c r="A433" s="114">
        <v>12</v>
      </c>
      <c r="B433" s="24"/>
      <c r="C433" s="29"/>
      <c r="D433" s="29"/>
      <c r="E433" s="21"/>
      <c r="F433" s="21"/>
      <c r="G433" s="22"/>
      <c r="H433" s="30"/>
      <c r="I433" s="23"/>
      <c r="J433" s="46"/>
      <c r="K433" s="66"/>
      <c r="L433" s="302"/>
      <c r="M433" s="302"/>
      <c r="N433" s="302"/>
      <c r="O433" s="302"/>
      <c r="P433" s="302"/>
      <c r="Q433" s="302"/>
      <c r="R433" s="302"/>
      <c r="S433" s="302"/>
      <c r="T433" s="302"/>
      <c r="U433" s="302"/>
      <c r="V433" s="302"/>
      <c r="W433" s="302"/>
      <c r="X433" s="302"/>
      <c r="Y433" s="302"/>
      <c r="Z433" s="302"/>
      <c r="AA433" s="302"/>
      <c r="AB433" s="302"/>
      <c r="AC433" s="302"/>
      <c r="AD433" s="302"/>
      <c r="AE433" s="302"/>
      <c r="AF433" s="302"/>
      <c r="AG433" s="302"/>
      <c r="AH433" s="302"/>
    </row>
    <row r="434" spans="1:34" s="2" customFormat="1" ht="16" customHeight="1" x14ac:dyDescent="0.15">
      <c r="A434" s="114">
        <v>13</v>
      </c>
      <c r="B434" s="31"/>
      <c r="C434" s="29"/>
      <c r="D434" s="29"/>
      <c r="E434" s="21"/>
      <c r="F434" s="21"/>
      <c r="G434" s="22"/>
      <c r="H434" s="27"/>
      <c r="I434" s="23"/>
      <c r="J434" s="46"/>
      <c r="K434" s="66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</row>
    <row r="435" spans="1:34" s="2" customFormat="1" ht="16" customHeight="1" x14ac:dyDescent="0.15">
      <c r="A435" s="114">
        <v>14</v>
      </c>
      <c r="B435" s="36"/>
      <c r="C435" s="37"/>
      <c r="D435" s="37"/>
      <c r="E435" s="38"/>
      <c r="F435" s="38"/>
      <c r="G435" s="39"/>
      <c r="H435" s="40"/>
      <c r="I435" s="41"/>
      <c r="J435" s="46"/>
      <c r="K435" s="66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</row>
    <row r="436" spans="1:34" s="2" customFormat="1" ht="16" customHeight="1" x14ac:dyDescent="0.15">
      <c r="A436" s="114">
        <v>15</v>
      </c>
      <c r="B436" s="201"/>
      <c r="C436" s="227"/>
      <c r="D436" s="227"/>
      <c r="E436" s="183"/>
      <c r="F436" s="183"/>
      <c r="G436" s="169"/>
      <c r="H436" s="184"/>
      <c r="I436" s="228"/>
      <c r="J436" s="46"/>
      <c r="K436" s="66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</row>
    <row r="437" spans="1:34" s="2" customFormat="1" ht="16" customHeight="1" x14ac:dyDescent="0.15">
      <c r="A437" s="114">
        <v>16</v>
      </c>
      <c r="B437" s="36"/>
      <c r="C437" s="37"/>
      <c r="D437" s="37"/>
      <c r="E437" s="38"/>
      <c r="F437" s="38"/>
      <c r="G437" s="39"/>
      <c r="H437" s="40"/>
      <c r="I437" s="41"/>
      <c r="J437" s="46"/>
      <c r="K437" s="66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</row>
    <row r="438" spans="1:34" s="2" customFormat="1" ht="16" customHeight="1" x14ac:dyDescent="0.15">
      <c r="A438" s="114">
        <v>17</v>
      </c>
      <c r="B438" s="36"/>
      <c r="C438" s="37"/>
      <c r="D438" s="37"/>
      <c r="E438" s="38"/>
      <c r="F438" s="38"/>
      <c r="G438" s="39"/>
      <c r="H438" s="40"/>
      <c r="I438" s="41"/>
      <c r="J438" s="46"/>
      <c r="K438" s="66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</row>
    <row r="439" spans="1:34" s="2" customFormat="1" ht="16" customHeight="1" x14ac:dyDescent="0.15">
      <c r="A439" s="114">
        <v>18</v>
      </c>
      <c r="B439" s="31"/>
      <c r="C439" s="29"/>
      <c r="D439" s="29"/>
      <c r="E439" s="21"/>
      <c r="F439" s="21"/>
      <c r="G439" s="22"/>
      <c r="H439" s="27"/>
      <c r="I439" s="23"/>
      <c r="J439" s="46"/>
      <c r="K439" s="66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</row>
    <row r="440" spans="1:34" s="2" customFormat="1" ht="16" customHeight="1" x14ac:dyDescent="0.15">
      <c r="A440" s="114">
        <v>19</v>
      </c>
      <c r="B440" s="31"/>
      <c r="C440" s="29"/>
      <c r="D440" s="29"/>
      <c r="E440" s="21"/>
      <c r="F440" s="21"/>
      <c r="G440" s="22"/>
      <c r="H440" s="21"/>
      <c r="I440" s="23"/>
      <c r="J440" s="46"/>
      <c r="K440" s="66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</row>
    <row r="441" spans="1:34" s="2" customFormat="1" ht="16" customHeight="1" thickBot="1" x14ac:dyDescent="0.2">
      <c r="A441" s="115">
        <v>20</v>
      </c>
      <c r="B441" s="90"/>
      <c r="C441" s="91"/>
      <c r="D441" s="91"/>
      <c r="E441" s="92"/>
      <c r="F441" s="92"/>
      <c r="G441" s="93"/>
      <c r="H441" s="94"/>
      <c r="I441" s="99"/>
      <c r="J441" s="71"/>
      <c r="K441" s="72"/>
    </row>
    <row r="442" spans="1:34" s="2" customFormat="1" ht="16" customHeight="1" x14ac:dyDescent="0.15">
      <c r="A442" s="80">
        <v>1</v>
      </c>
      <c r="B442" s="130">
        <v>46104</v>
      </c>
      <c r="C442" s="108" t="s">
        <v>12</v>
      </c>
      <c r="D442" s="108" t="s">
        <v>15</v>
      </c>
      <c r="E442" s="175">
        <v>120</v>
      </c>
      <c r="F442" s="175">
        <v>68.5</v>
      </c>
      <c r="G442" s="176">
        <f t="shared" ref="G442" si="140">SUM(113/E442)*(H442-F442-0)</f>
        <v>20.245833333333334</v>
      </c>
      <c r="H442" s="181">
        <v>90</v>
      </c>
      <c r="I442" s="182" t="s">
        <v>83</v>
      </c>
      <c r="J442" s="57">
        <v>1</v>
      </c>
      <c r="K442" s="66">
        <f t="shared" ref="K442:K448" si="141">SMALL($G$442:$G$461,J442)</f>
        <v>8.7452173913043527</v>
      </c>
    </row>
    <row r="443" spans="1:34" s="2" customFormat="1" ht="16" customHeight="1" x14ac:dyDescent="0.15">
      <c r="A443" s="80">
        <v>2</v>
      </c>
      <c r="B443" s="190">
        <v>46111</v>
      </c>
      <c r="C443" s="108" t="s">
        <v>12</v>
      </c>
      <c r="D443" s="108" t="s">
        <v>15</v>
      </c>
      <c r="E443" s="221">
        <v>113</v>
      </c>
      <c r="F443" s="221">
        <v>68.5</v>
      </c>
      <c r="G443" s="110">
        <f t="shared" ref="G443" si="142">SUM(113/E443)*(H443-F443-0)</f>
        <v>16.5</v>
      </c>
      <c r="H443" s="111">
        <v>85</v>
      </c>
      <c r="I443" s="223" t="s">
        <v>107</v>
      </c>
      <c r="J443" s="46">
        <v>2</v>
      </c>
      <c r="K443" s="66">
        <f t="shared" si="141"/>
        <v>13.715267175572524</v>
      </c>
    </row>
    <row r="444" spans="1:34" s="2" customFormat="1" ht="16" customHeight="1" x14ac:dyDescent="0.15">
      <c r="A444" s="80">
        <v>3</v>
      </c>
      <c r="B444" s="130">
        <v>46118</v>
      </c>
      <c r="C444" s="108" t="s">
        <v>12</v>
      </c>
      <c r="D444" s="108" t="s">
        <v>15</v>
      </c>
      <c r="E444" s="175">
        <v>120</v>
      </c>
      <c r="F444" s="175">
        <v>68.5</v>
      </c>
      <c r="G444" s="176">
        <f t="shared" ref="G444:G445" si="143">SUM(113/E444)*(H444-F444-0)</f>
        <v>18.362500000000001</v>
      </c>
      <c r="H444" s="181">
        <v>88</v>
      </c>
      <c r="I444" s="182" t="s">
        <v>83</v>
      </c>
      <c r="J444" s="46">
        <v>3</v>
      </c>
      <c r="K444" s="66">
        <f t="shared" si="141"/>
        <v>14.172881355932201</v>
      </c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  <c r="AA444" s="9"/>
      <c r="AB444" s="9"/>
      <c r="AC444" s="9"/>
      <c r="AD444" s="9"/>
      <c r="AE444" s="9"/>
      <c r="AF444" s="9"/>
    </row>
    <row r="445" spans="1:34" s="2" customFormat="1" ht="16" customHeight="1" x14ac:dyDescent="0.15">
      <c r="A445" s="80">
        <v>4</v>
      </c>
      <c r="B445" s="328">
        <v>46146</v>
      </c>
      <c r="C445" s="214" t="s">
        <v>12</v>
      </c>
      <c r="D445" s="214" t="s">
        <v>15</v>
      </c>
      <c r="E445" s="335">
        <v>120</v>
      </c>
      <c r="F445" s="335">
        <v>68.5</v>
      </c>
      <c r="G445" s="176">
        <f t="shared" si="143"/>
        <v>16.479166666666668</v>
      </c>
      <c r="H445" s="336">
        <v>86</v>
      </c>
      <c r="I445" s="337" t="s">
        <v>83</v>
      </c>
      <c r="J445" s="46">
        <v>4</v>
      </c>
      <c r="K445" s="66">
        <f t="shared" si="141"/>
        <v>14.595833333333333</v>
      </c>
    </row>
    <row r="446" spans="1:34" s="2" customFormat="1" ht="16" customHeight="1" x14ac:dyDescent="0.15">
      <c r="A446" s="80">
        <v>5</v>
      </c>
      <c r="B446" s="309">
        <v>46153</v>
      </c>
      <c r="C446" s="187" t="s">
        <v>12</v>
      </c>
      <c r="D446" s="187" t="s">
        <v>15</v>
      </c>
      <c r="E446" s="221">
        <v>118</v>
      </c>
      <c r="F446" s="221">
        <v>67.2</v>
      </c>
      <c r="G446" s="219">
        <f t="shared" ref="G446" si="144">SUM(113/E446)*(H446-F446-0)</f>
        <v>14.172881355932201</v>
      </c>
      <c r="H446" s="222">
        <v>82</v>
      </c>
      <c r="I446" s="350" t="s">
        <v>101</v>
      </c>
      <c r="J446" s="46">
        <v>5</v>
      </c>
      <c r="K446" s="66">
        <f t="shared" si="141"/>
        <v>15.130508474576269</v>
      </c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</row>
    <row r="447" spans="1:34" s="2" customFormat="1" ht="16" customHeight="1" x14ac:dyDescent="0.15">
      <c r="A447" s="80">
        <v>6</v>
      </c>
      <c r="B447" s="218">
        <v>46167</v>
      </c>
      <c r="C447" s="108" t="s">
        <v>12</v>
      </c>
      <c r="D447" s="108" t="s">
        <v>15</v>
      </c>
      <c r="E447" s="60">
        <v>131</v>
      </c>
      <c r="F447" s="60">
        <v>68.099999999999994</v>
      </c>
      <c r="G447" s="61">
        <f t="shared" ref="G447:G448" si="145">SUM(113/E447)*(H447-F447-0)</f>
        <v>13.715267175572524</v>
      </c>
      <c r="H447" s="62">
        <v>84</v>
      </c>
      <c r="I447" s="63" t="s">
        <v>68</v>
      </c>
      <c r="J447" s="48">
        <v>6</v>
      </c>
      <c r="K447" s="66">
        <f t="shared" si="141"/>
        <v>15.62347826086957</v>
      </c>
    </row>
    <row r="448" spans="1:34" s="2" customFormat="1" ht="16" customHeight="1" x14ac:dyDescent="0.15">
      <c r="A448" s="80">
        <v>7</v>
      </c>
      <c r="B448" s="190">
        <v>46174</v>
      </c>
      <c r="C448" s="108" t="s">
        <v>12</v>
      </c>
      <c r="D448" s="108" t="s">
        <v>15</v>
      </c>
      <c r="E448" s="221">
        <v>113</v>
      </c>
      <c r="F448" s="221">
        <v>68.5</v>
      </c>
      <c r="G448" s="61">
        <f t="shared" si="145"/>
        <v>19.5</v>
      </c>
      <c r="H448" s="111">
        <v>88</v>
      </c>
      <c r="I448" s="223" t="s">
        <v>107</v>
      </c>
      <c r="J448" s="46">
        <v>7</v>
      </c>
      <c r="K448" s="66">
        <f t="shared" si="141"/>
        <v>16.479166666666668</v>
      </c>
    </row>
    <row r="449" spans="1:34" s="2" customFormat="1" ht="16" customHeight="1" x14ac:dyDescent="0.15">
      <c r="A449" s="80">
        <v>8</v>
      </c>
      <c r="B449" s="328">
        <v>46181</v>
      </c>
      <c r="C449" s="214" t="s">
        <v>12</v>
      </c>
      <c r="D449" s="214" t="s">
        <v>15</v>
      </c>
      <c r="E449" s="335">
        <v>120</v>
      </c>
      <c r="F449" s="335">
        <v>68.5</v>
      </c>
      <c r="G449" s="176">
        <f>SUM(113/E449)*(H449-F449-0)</f>
        <v>16.479166666666668</v>
      </c>
      <c r="H449" s="336">
        <v>86</v>
      </c>
      <c r="I449" s="337" t="s">
        <v>83</v>
      </c>
      <c r="J449" s="46">
        <v>8</v>
      </c>
      <c r="K449" s="66">
        <f>SMALL($G442:G$461,J449)</f>
        <v>16.479166666666668</v>
      </c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  <c r="AA449" s="9"/>
      <c r="AB449" s="9"/>
      <c r="AC449" s="9"/>
      <c r="AD449" s="9"/>
      <c r="AE449" s="9"/>
    </row>
    <row r="450" spans="1:34" s="2" customFormat="1" ht="16" customHeight="1" thickBot="1" x14ac:dyDescent="0.2">
      <c r="A450" s="80">
        <v>9</v>
      </c>
      <c r="B450" s="328">
        <v>46202</v>
      </c>
      <c r="C450" s="214" t="s">
        <v>12</v>
      </c>
      <c r="D450" s="214" t="s">
        <v>15</v>
      </c>
      <c r="E450" s="335">
        <v>120</v>
      </c>
      <c r="F450" s="335">
        <v>68.5</v>
      </c>
      <c r="G450" s="176">
        <f>SUM(113/E450)*(H450-F450-0)</f>
        <v>14.595833333333333</v>
      </c>
      <c r="H450" s="336">
        <v>84</v>
      </c>
      <c r="I450" s="337" t="s">
        <v>83</v>
      </c>
      <c r="J450" s="46"/>
      <c r="K450" s="67">
        <f>AVERAGE(K442:K449)</f>
        <v>14.3676899156152</v>
      </c>
    </row>
    <row r="451" spans="1:34" s="3" customFormat="1" ht="16" customHeight="1" thickTop="1" x14ac:dyDescent="0.15">
      <c r="A451" s="80">
        <v>10</v>
      </c>
      <c r="B451" s="328">
        <v>46209</v>
      </c>
      <c r="C451" s="214" t="s">
        <v>12</v>
      </c>
      <c r="D451" s="214" t="s">
        <v>15</v>
      </c>
      <c r="E451" s="335">
        <v>120</v>
      </c>
      <c r="F451" s="335">
        <v>68.5</v>
      </c>
      <c r="G451" s="176">
        <f>SUM(113/E451)*(H451-F451-0)</f>
        <v>21.1875</v>
      </c>
      <c r="H451" s="336">
        <v>91</v>
      </c>
      <c r="I451" s="337" t="s">
        <v>83</v>
      </c>
      <c r="J451" s="47"/>
      <c r="K451" s="73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</row>
    <row r="452" spans="1:34" s="3" customFormat="1" ht="16" customHeight="1" x14ac:dyDescent="0.15">
      <c r="A452" s="80">
        <v>11</v>
      </c>
      <c r="B452" s="328">
        <v>46216</v>
      </c>
      <c r="C452" s="214" t="s">
        <v>12</v>
      </c>
      <c r="D452" s="214" t="s">
        <v>15</v>
      </c>
      <c r="E452" s="335">
        <v>115</v>
      </c>
      <c r="F452" s="335">
        <v>66.099999999999994</v>
      </c>
      <c r="G452" s="176">
        <f>SUM(113/E452)*(H452-F452-0)</f>
        <v>8.7452173913043527</v>
      </c>
      <c r="H452" s="336">
        <v>75</v>
      </c>
      <c r="I452" s="337" t="s">
        <v>101</v>
      </c>
      <c r="J452" s="46"/>
      <c r="K452" s="66"/>
    </row>
    <row r="453" spans="1:34" s="3" customFormat="1" ht="16" customHeight="1" x14ac:dyDescent="0.15">
      <c r="A453" s="80">
        <v>16</v>
      </c>
      <c r="B453" s="328">
        <v>46230</v>
      </c>
      <c r="C453" s="214" t="s">
        <v>12</v>
      </c>
      <c r="D453" s="214" t="s">
        <v>15</v>
      </c>
      <c r="E453" s="335">
        <v>115</v>
      </c>
      <c r="F453" s="335">
        <v>66.099999999999994</v>
      </c>
      <c r="G453" s="176">
        <f>SUM(113/E453)*(H453-F453-0)</f>
        <v>15.62347826086957</v>
      </c>
      <c r="H453" s="336">
        <v>82</v>
      </c>
      <c r="I453" s="337" t="s">
        <v>101</v>
      </c>
      <c r="J453" s="300"/>
      <c r="K453" s="301"/>
    </row>
    <row r="454" spans="1:34" s="3" customFormat="1" ht="16" customHeight="1" x14ac:dyDescent="0.15">
      <c r="A454" s="80">
        <v>12</v>
      </c>
      <c r="B454" s="218">
        <v>46237</v>
      </c>
      <c r="C454" s="108" t="s">
        <v>12</v>
      </c>
      <c r="D454" s="108" t="s">
        <v>15</v>
      </c>
      <c r="E454" s="60">
        <v>131</v>
      </c>
      <c r="F454" s="60">
        <v>68.099999999999994</v>
      </c>
      <c r="G454" s="61">
        <f t="shared" ref="G454" si="146">SUM(113/E454)*(H454-F454-0)</f>
        <v>18.028244274809165</v>
      </c>
      <c r="H454" s="62">
        <v>89</v>
      </c>
      <c r="I454" s="63" t="s">
        <v>68</v>
      </c>
      <c r="J454" s="46"/>
      <c r="K454" s="69"/>
    </row>
    <row r="455" spans="1:34" s="3" customFormat="1" ht="16" customHeight="1" x14ac:dyDescent="0.15">
      <c r="A455" s="80">
        <v>13</v>
      </c>
      <c r="B455" s="130">
        <v>46244</v>
      </c>
      <c r="C455" s="108" t="s">
        <v>12</v>
      </c>
      <c r="D455" s="108" t="s">
        <v>15</v>
      </c>
      <c r="E455" s="175">
        <v>120</v>
      </c>
      <c r="F455" s="175">
        <v>68.5</v>
      </c>
      <c r="G455" s="176">
        <f t="shared" ref="G455:G458" si="147">SUM(113/E455)*(H455-F455-0)</f>
        <v>25.895833333333332</v>
      </c>
      <c r="H455" s="181">
        <v>96</v>
      </c>
      <c r="I455" s="182" t="s">
        <v>83</v>
      </c>
      <c r="J455" s="49"/>
      <c r="K455" s="68"/>
    </row>
    <row r="456" spans="1:34" s="3" customFormat="1" ht="16" customHeight="1" x14ac:dyDescent="0.15">
      <c r="A456" s="80">
        <v>14</v>
      </c>
      <c r="B456" s="125">
        <v>46251</v>
      </c>
      <c r="C456" s="108" t="s">
        <v>12</v>
      </c>
      <c r="D456" s="108" t="s">
        <v>15</v>
      </c>
      <c r="E456" s="60">
        <v>130</v>
      </c>
      <c r="F456" s="60">
        <v>68</v>
      </c>
      <c r="G456" s="61">
        <f t="shared" si="147"/>
        <v>16.515384615384615</v>
      </c>
      <c r="H456" s="62">
        <v>87</v>
      </c>
      <c r="I456" s="63" t="s">
        <v>4</v>
      </c>
      <c r="J456" s="46"/>
      <c r="K456" s="69"/>
    </row>
    <row r="457" spans="1:34" s="3" customFormat="1" ht="16" customHeight="1" x14ac:dyDescent="0.15">
      <c r="A457" s="80">
        <v>15</v>
      </c>
      <c r="B457" s="309">
        <v>46258</v>
      </c>
      <c r="C457" s="187" t="s">
        <v>12</v>
      </c>
      <c r="D457" s="187" t="s">
        <v>15</v>
      </c>
      <c r="E457" s="335">
        <v>115</v>
      </c>
      <c r="F457" s="335">
        <v>66.099999999999994</v>
      </c>
      <c r="G457" s="176">
        <f>SUM(113/E457)*(H457-F457-0)</f>
        <v>17.588695652173918</v>
      </c>
      <c r="H457" s="336">
        <v>84</v>
      </c>
      <c r="I457" s="337" t="s">
        <v>101</v>
      </c>
      <c r="J457" s="46"/>
      <c r="K457" s="69"/>
    </row>
    <row r="458" spans="1:34" s="3" customFormat="1" ht="16" customHeight="1" x14ac:dyDescent="0.15">
      <c r="A458" s="80">
        <v>17</v>
      </c>
      <c r="B458" s="24">
        <v>46076</v>
      </c>
      <c r="C458" s="29" t="s">
        <v>12</v>
      </c>
      <c r="D458" s="29" t="s">
        <v>15</v>
      </c>
      <c r="E458" s="21">
        <v>118</v>
      </c>
      <c r="F458" s="21">
        <v>67.2</v>
      </c>
      <c r="G458" s="22">
        <f t="shared" si="147"/>
        <v>23.74915254237288</v>
      </c>
      <c r="H458" s="30">
        <v>92</v>
      </c>
      <c r="I458" s="23" t="s">
        <v>101</v>
      </c>
      <c r="J458" s="46"/>
      <c r="K458" s="66"/>
    </row>
    <row r="459" spans="1:34" s="3" customFormat="1" ht="16" customHeight="1" x14ac:dyDescent="0.15">
      <c r="A459" s="80">
        <v>18</v>
      </c>
      <c r="B459" s="24">
        <v>46083</v>
      </c>
      <c r="C459" s="29" t="s">
        <v>12</v>
      </c>
      <c r="D459" s="29" t="s">
        <v>15</v>
      </c>
      <c r="E459" s="21">
        <v>118</v>
      </c>
      <c r="F459" s="21">
        <v>67.2</v>
      </c>
      <c r="G459" s="22">
        <f t="shared" ref="G459" si="148">SUM(113/E459)*(H459-F459-0)</f>
        <v>15.130508474576269</v>
      </c>
      <c r="H459" s="30">
        <v>83</v>
      </c>
      <c r="I459" s="23" t="s">
        <v>101</v>
      </c>
      <c r="J459" s="46"/>
      <c r="K459" s="66"/>
    </row>
    <row r="460" spans="1:34" s="3" customFormat="1" ht="16" customHeight="1" x14ac:dyDescent="0.15">
      <c r="A460" s="80">
        <v>19</v>
      </c>
      <c r="B460" s="31">
        <v>46090</v>
      </c>
      <c r="C460" s="37" t="s">
        <v>12</v>
      </c>
      <c r="D460" s="37" t="s">
        <v>15</v>
      </c>
      <c r="E460" s="168">
        <v>120</v>
      </c>
      <c r="F460" s="168">
        <v>68.5</v>
      </c>
      <c r="G460" s="169">
        <f t="shared" ref="G460" si="149">SUM(113/E460)*(H460-F460-0)</f>
        <v>17.420833333333334</v>
      </c>
      <c r="H460" s="184">
        <v>87</v>
      </c>
      <c r="I460" s="185" t="s">
        <v>83</v>
      </c>
      <c r="J460" s="46"/>
      <c r="K460" s="66"/>
    </row>
    <row r="461" spans="1:34" s="3" customFormat="1" ht="16" customHeight="1" thickBot="1" x14ac:dyDescent="0.2">
      <c r="A461" s="81">
        <v>20</v>
      </c>
      <c r="B461" s="90">
        <v>46097</v>
      </c>
      <c r="C461" s="91" t="s">
        <v>12</v>
      </c>
      <c r="D461" s="91" t="s">
        <v>15</v>
      </c>
      <c r="E461" s="92">
        <v>131</v>
      </c>
      <c r="F461" s="92">
        <v>68.099999999999994</v>
      </c>
      <c r="G461" s="93">
        <f t="shared" ref="G461" si="150">SUM(113/E461)*(H461-F461-0)</f>
        <v>22.341221374045805</v>
      </c>
      <c r="H461" s="94">
        <v>94</v>
      </c>
      <c r="I461" s="95" t="s">
        <v>68</v>
      </c>
      <c r="J461" s="71"/>
      <c r="K461" s="7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</row>
    <row r="462" spans="1:34" s="3" customFormat="1" ht="16" customHeight="1" x14ac:dyDescent="0.15">
      <c r="A462" s="96">
        <v>1</v>
      </c>
      <c r="B462" s="154" t="s">
        <v>124</v>
      </c>
      <c r="C462" s="37" t="s">
        <v>32</v>
      </c>
      <c r="D462" s="37" t="s">
        <v>33</v>
      </c>
      <c r="E462" s="38">
        <v>125</v>
      </c>
      <c r="F462" s="38">
        <v>70.400000000000006</v>
      </c>
      <c r="G462" s="39">
        <f t="shared" ref="G462:G518" si="151">SUM(113/E462)*(H462-F462-0)</f>
        <v>26.758399999999995</v>
      </c>
      <c r="H462" s="38">
        <v>100</v>
      </c>
      <c r="I462" s="193" t="s">
        <v>83</v>
      </c>
      <c r="J462" s="64">
        <v>1</v>
      </c>
      <c r="K462" s="65">
        <f t="shared" ref="K462:K469" si="152">SMALL($G$462:$G$481,J462)</f>
        <v>18.003389830508471</v>
      </c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</row>
    <row r="463" spans="1:34" s="3" customFormat="1" ht="16" customHeight="1" x14ac:dyDescent="0.15">
      <c r="A463" s="97">
        <v>2</v>
      </c>
      <c r="B463" s="245" t="s">
        <v>127</v>
      </c>
      <c r="C463" s="173" t="s">
        <v>32</v>
      </c>
      <c r="D463" s="173" t="s">
        <v>33</v>
      </c>
      <c r="E463" s="220">
        <v>125</v>
      </c>
      <c r="F463" s="220">
        <v>70.400000000000006</v>
      </c>
      <c r="G463" s="22">
        <f t="shared" si="151"/>
        <v>20.430399999999995</v>
      </c>
      <c r="H463" s="220">
        <v>93</v>
      </c>
      <c r="I463" s="244" t="s">
        <v>83</v>
      </c>
      <c r="J463" s="46">
        <v>2</v>
      </c>
      <c r="K463" s="66">
        <f t="shared" si="152"/>
        <v>18.003389830508471</v>
      </c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</row>
    <row r="464" spans="1:34" s="3" customFormat="1" ht="16" customHeight="1" x14ac:dyDescent="0.15">
      <c r="A464" s="97">
        <v>3</v>
      </c>
      <c r="B464" s="31">
        <v>46027</v>
      </c>
      <c r="C464" s="29" t="s">
        <v>32</v>
      </c>
      <c r="D464" s="29" t="s">
        <v>33</v>
      </c>
      <c r="E464" s="21">
        <v>125</v>
      </c>
      <c r="F464" s="21">
        <v>70.400000000000006</v>
      </c>
      <c r="G464" s="22">
        <f t="shared" si="151"/>
        <v>18.622399999999995</v>
      </c>
      <c r="H464" s="21">
        <v>91</v>
      </c>
      <c r="I464" s="23" t="s">
        <v>83</v>
      </c>
      <c r="J464" s="46">
        <v>3</v>
      </c>
      <c r="K464" s="66">
        <f t="shared" si="152"/>
        <v>18.622399999999995</v>
      </c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</row>
    <row r="465" spans="1:34" s="3" customFormat="1" ht="16" customHeight="1" x14ac:dyDescent="0.15">
      <c r="A465" s="97">
        <v>4</v>
      </c>
      <c r="B465" s="31">
        <v>46055</v>
      </c>
      <c r="C465" s="29" t="s">
        <v>32</v>
      </c>
      <c r="D465" s="29" t="s">
        <v>33</v>
      </c>
      <c r="E465" s="21">
        <v>125</v>
      </c>
      <c r="F465" s="21">
        <v>70.400000000000006</v>
      </c>
      <c r="G465" s="22">
        <f t="shared" si="151"/>
        <v>30.374399999999994</v>
      </c>
      <c r="H465" s="21">
        <v>104</v>
      </c>
      <c r="I465" s="23" t="s">
        <v>83</v>
      </c>
      <c r="J465" s="46">
        <v>4</v>
      </c>
      <c r="K465" s="66">
        <f t="shared" si="152"/>
        <v>18.622399999999995</v>
      </c>
    </row>
    <row r="466" spans="1:34" s="3" customFormat="1" ht="16" customHeight="1" x14ac:dyDescent="0.15">
      <c r="A466" s="97">
        <v>5</v>
      </c>
      <c r="B466" s="24">
        <v>46062</v>
      </c>
      <c r="C466" s="29" t="s">
        <v>32</v>
      </c>
      <c r="D466" s="29" t="s">
        <v>33</v>
      </c>
      <c r="E466" s="21">
        <v>131</v>
      </c>
      <c r="F466" s="21">
        <v>68.099999999999994</v>
      </c>
      <c r="G466" s="22">
        <f t="shared" si="151"/>
        <v>24.929007633587791</v>
      </c>
      <c r="H466" s="30">
        <v>97</v>
      </c>
      <c r="I466" s="28" t="s">
        <v>68</v>
      </c>
      <c r="J466" s="46">
        <v>5</v>
      </c>
      <c r="K466" s="66">
        <f t="shared" si="152"/>
        <v>18.622399999999995</v>
      </c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</row>
    <row r="467" spans="1:34" s="3" customFormat="1" ht="16" customHeight="1" x14ac:dyDescent="0.15">
      <c r="A467" s="97">
        <v>6</v>
      </c>
      <c r="B467" s="201">
        <v>46069</v>
      </c>
      <c r="C467" s="29" t="s">
        <v>32</v>
      </c>
      <c r="D467" s="29" t="s">
        <v>33</v>
      </c>
      <c r="E467" s="220">
        <v>113</v>
      </c>
      <c r="F467" s="220">
        <v>68.5</v>
      </c>
      <c r="G467" s="22">
        <f t="shared" si="151"/>
        <v>24.5</v>
      </c>
      <c r="H467" s="236">
        <v>93</v>
      </c>
      <c r="I467" s="166" t="s">
        <v>107</v>
      </c>
      <c r="J467" s="46">
        <v>6</v>
      </c>
      <c r="K467" s="66">
        <f t="shared" si="152"/>
        <v>19.526399999999995</v>
      </c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  <c r="AA467" s="9"/>
      <c r="AB467" s="9"/>
      <c r="AC467" s="9"/>
      <c r="AD467" s="9"/>
      <c r="AE467" s="9"/>
      <c r="AF467" s="2"/>
      <c r="AG467" s="2"/>
      <c r="AH467" s="2"/>
    </row>
    <row r="468" spans="1:34" s="3" customFormat="1" ht="16" customHeight="1" x14ac:dyDescent="0.15">
      <c r="A468" s="97">
        <v>7</v>
      </c>
      <c r="B468" s="24">
        <v>46076</v>
      </c>
      <c r="C468" s="29" t="s">
        <v>32</v>
      </c>
      <c r="D468" s="29" t="s">
        <v>33</v>
      </c>
      <c r="E468" s="21">
        <v>118</v>
      </c>
      <c r="F468" s="21">
        <v>67.2</v>
      </c>
      <c r="G468" s="22">
        <f t="shared" ref="G468:G469" si="153">SUM(113/E468)*(H468-F468-0)</f>
        <v>18.003389830508471</v>
      </c>
      <c r="H468" s="30">
        <v>86</v>
      </c>
      <c r="I468" s="23" t="s">
        <v>101</v>
      </c>
      <c r="J468" s="46">
        <v>7</v>
      </c>
      <c r="K468" s="66">
        <f t="shared" si="152"/>
        <v>20.430399999999995</v>
      </c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</row>
    <row r="469" spans="1:34" s="3" customFormat="1" ht="16" customHeight="1" x14ac:dyDescent="0.15">
      <c r="A469" s="97">
        <v>8</v>
      </c>
      <c r="B469" s="31">
        <v>46090</v>
      </c>
      <c r="C469" s="29" t="s">
        <v>32</v>
      </c>
      <c r="D469" s="29" t="s">
        <v>33</v>
      </c>
      <c r="E469" s="21">
        <v>125</v>
      </c>
      <c r="F469" s="21">
        <v>70.400000000000006</v>
      </c>
      <c r="G469" s="22">
        <f t="shared" si="153"/>
        <v>18.622399999999995</v>
      </c>
      <c r="H469" s="21">
        <v>91</v>
      </c>
      <c r="I469" s="23" t="s">
        <v>83</v>
      </c>
      <c r="J469" s="46">
        <v>8</v>
      </c>
      <c r="K469" s="66">
        <f t="shared" si="152"/>
        <v>20.61603053435115</v>
      </c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</row>
    <row r="470" spans="1:34" s="3" customFormat="1" ht="16" customHeight="1" thickBot="1" x14ac:dyDescent="0.2">
      <c r="A470" s="97">
        <v>9</v>
      </c>
      <c r="B470" s="24">
        <v>46097</v>
      </c>
      <c r="C470" s="29" t="s">
        <v>32</v>
      </c>
      <c r="D470" s="29" t="s">
        <v>33</v>
      </c>
      <c r="E470" s="21">
        <v>131</v>
      </c>
      <c r="F470" s="21">
        <v>68.099999999999994</v>
      </c>
      <c r="G470" s="22">
        <f t="shared" ref="G470" si="154">SUM(113/E470)*(H470-F470-0)</f>
        <v>20.61603053435115</v>
      </c>
      <c r="H470" s="30">
        <v>92</v>
      </c>
      <c r="I470" s="28" t="s">
        <v>68</v>
      </c>
      <c r="J470" s="46"/>
      <c r="K470" s="67">
        <f>AVERAGE(K462:K469)</f>
        <v>19.055851274421009</v>
      </c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</row>
    <row r="471" spans="1:34" s="3" customFormat="1" ht="16" customHeight="1" thickTop="1" x14ac:dyDescent="0.15">
      <c r="A471" s="97">
        <v>10</v>
      </c>
      <c r="B471" s="31">
        <v>46118</v>
      </c>
      <c r="C471" s="29" t="s">
        <v>32</v>
      </c>
      <c r="D471" s="29" t="s">
        <v>33</v>
      </c>
      <c r="E471" s="21">
        <v>125</v>
      </c>
      <c r="F471" s="21">
        <v>70.400000000000006</v>
      </c>
      <c r="G471" s="22">
        <f t="shared" ref="G471:G472" si="155">SUM(113/E471)*(H471-F471-0)</f>
        <v>21.334399999999995</v>
      </c>
      <c r="H471" s="21">
        <v>94</v>
      </c>
      <c r="I471" s="23" t="s">
        <v>83</v>
      </c>
      <c r="J471" s="46"/>
      <c r="K471" s="73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  <c r="AA471" s="9"/>
      <c r="AB471" s="9"/>
      <c r="AC471" s="9"/>
      <c r="AD471" s="9"/>
      <c r="AE471" s="9"/>
      <c r="AF471" s="9"/>
      <c r="AG471" s="2"/>
      <c r="AH471" s="2"/>
    </row>
    <row r="472" spans="1:34" s="3" customFormat="1" ht="16" customHeight="1" x14ac:dyDescent="0.15">
      <c r="A472" s="97">
        <v>11</v>
      </c>
      <c r="B472" s="201">
        <v>46146</v>
      </c>
      <c r="C472" s="202" t="s">
        <v>32</v>
      </c>
      <c r="D472" s="202" t="s">
        <v>33</v>
      </c>
      <c r="E472" s="334">
        <v>125</v>
      </c>
      <c r="F472" s="334">
        <v>70.400000000000006</v>
      </c>
      <c r="G472" s="22">
        <f t="shared" si="155"/>
        <v>22.238399999999995</v>
      </c>
      <c r="H472" s="296">
        <v>95</v>
      </c>
      <c r="I472" s="297" t="s">
        <v>83</v>
      </c>
      <c r="J472" s="46"/>
      <c r="K472" s="66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</row>
    <row r="473" spans="1:34" s="3" customFormat="1" ht="16" customHeight="1" x14ac:dyDescent="0.15">
      <c r="A473" s="97">
        <v>12</v>
      </c>
      <c r="B473" s="24">
        <v>46153</v>
      </c>
      <c r="C473" s="29" t="s">
        <v>32</v>
      </c>
      <c r="D473" s="29" t="s">
        <v>33</v>
      </c>
      <c r="E473" s="21">
        <v>118</v>
      </c>
      <c r="F473" s="21">
        <v>67.2</v>
      </c>
      <c r="G473" s="22">
        <f t="shared" ref="G473" si="156">SUM(113/E473)*(H473-F473-0)</f>
        <v>22.79152542372881</v>
      </c>
      <c r="H473" s="30">
        <v>91</v>
      </c>
      <c r="I473" s="23" t="s">
        <v>101</v>
      </c>
      <c r="J473" s="46"/>
      <c r="K473" s="69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</row>
    <row r="474" spans="1:34" s="3" customFormat="1" ht="16" customHeight="1" x14ac:dyDescent="0.15">
      <c r="A474" s="97">
        <v>13</v>
      </c>
      <c r="B474" s="201">
        <v>46174</v>
      </c>
      <c r="C474" s="29" t="s">
        <v>32</v>
      </c>
      <c r="D474" s="29" t="s">
        <v>33</v>
      </c>
      <c r="E474" s="220">
        <v>113</v>
      </c>
      <c r="F474" s="220">
        <v>68.5</v>
      </c>
      <c r="G474" s="22">
        <f t="shared" ref="G474:G475" si="157">SUM(113/E474)*(H474-F474-0)</f>
        <v>22.5</v>
      </c>
      <c r="H474" s="236">
        <v>91</v>
      </c>
      <c r="I474" s="166" t="s">
        <v>107</v>
      </c>
      <c r="J474" s="46"/>
      <c r="K474" s="68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</row>
    <row r="475" spans="1:34" s="3" customFormat="1" ht="16" customHeight="1" x14ac:dyDescent="0.15">
      <c r="A475" s="97">
        <v>14</v>
      </c>
      <c r="B475" s="201">
        <v>46202</v>
      </c>
      <c r="C475" s="202" t="s">
        <v>32</v>
      </c>
      <c r="D475" s="202" t="s">
        <v>33</v>
      </c>
      <c r="E475" s="334">
        <v>125</v>
      </c>
      <c r="F475" s="334">
        <v>70.400000000000006</v>
      </c>
      <c r="G475" s="22">
        <f t="shared" si="157"/>
        <v>22.238399999999995</v>
      </c>
      <c r="H475" s="296">
        <v>95</v>
      </c>
      <c r="I475" s="297" t="s">
        <v>83</v>
      </c>
      <c r="J475" s="46"/>
      <c r="K475" s="69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</row>
    <row r="476" spans="1:34" s="3" customFormat="1" ht="16" customHeight="1" x14ac:dyDescent="0.15">
      <c r="A476" s="97">
        <v>15</v>
      </c>
      <c r="B476" s="125" t="s">
        <v>108</v>
      </c>
      <c r="C476" s="59" t="s">
        <v>32</v>
      </c>
      <c r="D476" s="59" t="s">
        <v>33</v>
      </c>
      <c r="E476" s="60">
        <v>125</v>
      </c>
      <c r="F476" s="60">
        <v>70.400000000000006</v>
      </c>
      <c r="G476" s="61">
        <f t="shared" si="151"/>
        <v>24.046399999999995</v>
      </c>
      <c r="H476" s="60">
        <v>97</v>
      </c>
      <c r="I476" s="124" t="s">
        <v>83</v>
      </c>
      <c r="J476" s="46"/>
      <c r="K476" s="69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</row>
    <row r="477" spans="1:34" s="3" customFormat="1" ht="16" customHeight="1" x14ac:dyDescent="0.15">
      <c r="A477" s="97">
        <v>16</v>
      </c>
      <c r="B477" s="125" t="s">
        <v>114</v>
      </c>
      <c r="C477" s="59" t="s">
        <v>32</v>
      </c>
      <c r="D477" s="59" t="s">
        <v>33</v>
      </c>
      <c r="E477" s="60">
        <v>125</v>
      </c>
      <c r="F477" s="60">
        <v>70.400000000000006</v>
      </c>
      <c r="G477" s="61">
        <f t="shared" si="151"/>
        <v>18.622399999999995</v>
      </c>
      <c r="H477" s="60">
        <v>91</v>
      </c>
      <c r="I477" s="124" t="s">
        <v>83</v>
      </c>
      <c r="J477" s="46"/>
      <c r="K477" s="66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</row>
    <row r="478" spans="1:34" s="3" customFormat="1" ht="16" customHeight="1" x14ac:dyDescent="0.15">
      <c r="A478" s="97">
        <v>17</v>
      </c>
      <c r="B478" s="130" t="s">
        <v>115</v>
      </c>
      <c r="C478" s="59" t="s">
        <v>32</v>
      </c>
      <c r="D478" s="59" t="s">
        <v>33</v>
      </c>
      <c r="E478" s="60">
        <v>130</v>
      </c>
      <c r="F478" s="60">
        <v>71.8</v>
      </c>
      <c r="G478" s="61">
        <f t="shared" si="151"/>
        <v>27.120000000000005</v>
      </c>
      <c r="H478" s="155">
        <v>103</v>
      </c>
      <c r="I478" s="124" t="s">
        <v>116</v>
      </c>
      <c r="J478" s="46"/>
      <c r="K478" s="66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</row>
    <row r="479" spans="1:34" s="3" customFormat="1" ht="16" customHeight="1" x14ac:dyDescent="0.15">
      <c r="A479" s="97">
        <v>18</v>
      </c>
      <c r="B479" s="125" t="s">
        <v>117</v>
      </c>
      <c r="C479" s="59" t="s">
        <v>32</v>
      </c>
      <c r="D479" s="59" t="s">
        <v>33</v>
      </c>
      <c r="E479" s="60">
        <v>116</v>
      </c>
      <c r="F479" s="60">
        <v>67.2</v>
      </c>
      <c r="G479" s="61">
        <f t="shared" si="151"/>
        <v>25.132758620689653</v>
      </c>
      <c r="H479" s="62">
        <v>93</v>
      </c>
      <c r="I479" s="63" t="s">
        <v>118</v>
      </c>
      <c r="J479" s="46"/>
      <c r="K479" s="66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</row>
    <row r="480" spans="1:34" s="3" customFormat="1" ht="16" customHeight="1" x14ac:dyDescent="0.15">
      <c r="A480" s="97">
        <v>19</v>
      </c>
      <c r="B480" s="125" t="s">
        <v>119</v>
      </c>
      <c r="C480" s="59" t="s">
        <v>32</v>
      </c>
      <c r="D480" s="59" t="s">
        <v>33</v>
      </c>
      <c r="E480" s="60">
        <v>118</v>
      </c>
      <c r="F480" s="60">
        <v>67.2</v>
      </c>
      <c r="G480" s="61">
        <f t="shared" si="151"/>
        <v>18.003389830508471</v>
      </c>
      <c r="H480" s="62">
        <v>86</v>
      </c>
      <c r="I480" s="124" t="s">
        <v>101</v>
      </c>
      <c r="J480" s="46"/>
      <c r="K480" s="66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</row>
    <row r="481" spans="1:34" s="3" customFormat="1" ht="16" customHeight="1" thickBot="1" x14ac:dyDescent="0.2">
      <c r="A481" s="98">
        <v>20</v>
      </c>
      <c r="B481" s="194" t="s">
        <v>120</v>
      </c>
      <c r="C481" s="147" t="s">
        <v>32</v>
      </c>
      <c r="D481" s="147" t="s">
        <v>33</v>
      </c>
      <c r="E481" s="148">
        <v>125</v>
      </c>
      <c r="F481" s="148">
        <v>70.400000000000006</v>
      </c>
      <c r="G481" s="149">
        <f t="shared" si="151"/>
        <v>19.526399999999995</v>
      </c>
      <c r="H481" s="148">
        <v>92</v>
      </c>
      <c r="I481" s="164" t="s">
        <v>83</v>
      </c>
      <c r="J481" s="71"/>
      <c r="K481" s="72"/>
    </row>
    <row r="482" spans="1:34" s="3" customFormat="1" ht="16" customHeight="1" x14ac:dyDescent="0.15">
      <c r="A482" s="117">
        <v>1</v>
      </c>
      <c r="B482" s="36">
        <v>46034</v>
      </c>
      <c r="C482" s="37" t="s">
        <v>139</v>
      </c>
      <c r="D482" s="37" t="s">
        <v>138</v>
      </c>
      <c r="E482" s="38">
        <v>118</v>
      </c>
      <c r="F482" s="38">
        <v>67.2</v>
      </c>
      <c r="G482" s="39">
        <f t="shared" ref="G482:G485" si="158">SUM(113/E482)*(H482-F482-0)</f>
        <v>13.215254237288132</v>
      </c>
      <c r="H482" s="40">
        <v>81</v>
      </c>
      <c r="I482" s="193" t="s">
        <v>101</v>
      </c>
      <c r="J482" s="64">
        <v>1</v>
      </c>
      <c r="K482" s="145">
        <f>SMALL($G$482:$G$501,J482)</f>
        <v>13.215254237288132</v>
      </c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</row>
    <row r="483" spans="1:34" s="3" customFormat="1" ht="16" customHeight="1" x14ac:dyDescent="0.15">
      <c r="A483" s="118">
        <v>2</v>
      </c>
      <c r="B483" s="201">
        <v>46041</v>
      </c>
      <c r="C483" s="37" t="s">
        <v>139</v>
      </c>
      <c r="D483" s="37" t="s">
        <v>138</v>
      </c>
      <c r="E483" s="220">
        <v>113</v>
      </c>
      <c r="F483" s="220">
        <v>68.5</v>
      </c>
      <c r="G483" s="165">
        <f t="shared" si="158"/>
        <v>20.5</v>
      </c>
      <c r="H483" s="236">
        <v>89</v>
      </c>
      <c r="I483" s="166" t="s">
        <v>107</v>
      </c>
      <c r="J483" s="57">
        <v>2</v>
      </c>
      <c r="K483" s="146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</row>
    <row r="484" spans="1:34" s="3" customFormat="1" ht="16" customHeight="1" x14ac:dyDescent="0.15">
      <c r="A484" s="118">
        <v>3</v>
      </c>
      <c r="B484" s="24">
        <v>46062</v>
      </c>
      <c r="C484" s="37" t="s">
        <v>139</v>
      </c>
      <c r="D484" s="37" t="s">
        <v>138</v>
      </c>
      <c r="E484" s="21">
        <v>131</v>
      </c>
      <c r="F484" s="21">
        <v>68.099999999999994</v>
      </c>
      <c r="G484" s="22">
        <f t="shared" si="158"/>
        <v>19.753435114503823</v>
      </c>
      <c r="H484" s="30">
        <v>91</v>
      </c>
      <c r="I484" s="28" t="s">
        <v>68</v>
      </c>
      <c r="J484" s="289">
        <v>3</v>
      </c>
      <c r="K484" s="146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</row>
    <row r="485" spans="1:34" s="3" customFormat="1" ht="16" customHeight="1" x14ac:dyDescent="0.15">
      <c r="A485" s="118">
        <v>4</v>
      </c>
      <c r="B485" s="201">
        <v>46069</v>
      </c>
      <c r="C485" s="37" t="s">
        <v>139</v>
      </c>
      <c r="D485" s="37" t="s">
        <v>138</v>
      </c>
      <c r="E485" s="220">
        <v>113</v>
      </c>
      <c r="F485" s="220">
        <v>68.5</v>
      </c>
      <c r="G485" s="22">
        <f t="shared" si="158"/>
        <v>29.5</v>
      </c>
      <c r="H485" s="236">
        <v>98</v>
      </c>
      <c r="I485" s="166" t="s">
        <v>107</v>
      </c>
      <c r="J485" s="52">
        <v>4</v>
      </c>
      <c r="K485" s="146"/>
    </row>
    <row r="486" spans="1:34" s="3" customFormat="1" ht="16" customHeight="1" x14ac:dyDescent="0.15">
      <c r="A486" s="118">
        <v>5</v>
      </c>
      <c r="B486" s="36">
        <v>46076</v>
      </c>
      <c r="C486" s="37" t="s">
        <v>139</v>
      </c>
      <c r="D486" s="37" t="s">
        <v>138</v>
      </c>
      <c r="E486" s="38">
        <v>118</v>
      </c>
      <c r="F486" s="38">
        <v>67.2</v>
      </c>
      <c r="G486" s="39">
        <f t="shared" ref="G486" si="159">SUM(113/E486)*(H486-F486-0)</f>
        <v>16.088135593220336</v>
      </c>
      <c r="H486" s="40">
        <v>84</v>
      </c>
      <c r="I486" s="193" t="s">
        <v>101</v>
      </c>
      <c r="J486" s="49">
        <v>5</v>
      </c>
      <c r="K486" s="146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</row>
    <row r="487" spans="1:34" s="3" customFormat="1" ht="16" customHeight="1" x14ac:dyDescent="0.15">
      <c r="A487" s="118">
        <v>6</v>
      </c>
      <c r="B487" s="24"/>
      <c r="C487" s="54"/>
      <c r="D487" s="54"/>
      <c r="E487" s="21"/>
      <c r="F487" s="21"/>
      <c r="G487" s="22"/>
      <c r="H487" s="30"/>
      <c r="I487" s="28"/>
      <c r="J487" s="52">
        <v>6</v>
      </c>
      <c r="K487" s="146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  <c r="AA487" s="9"/>
      <c r="AB487" s="9"/>
      <c r="AC487" s="9"/>
      <c r="AD487" s="9"/>
      <c r="AE487" s="9"/>
      <c r="AF487" s="2"/>
      <c r="AG487" s="2"/>
      <c r="AH487" s="2"/>
    </row>
    <row r="488" spans="1:34" s="3" customFormat="1" ht="16" customHeight="1" x14ac:dyDescent="0.15">
      <c r="A488" s="118">
        <v>7</v>
      </c>
      <c r="B488" s="24"/>
      <c r="C488" s="54"/>
      <c r="D488" s="54"/>
      <c r="E488" s="26"/>
      <c r="F488" s="26"/>
      <c r="G488" s="22"/>
      <c r="H488" s="27"/>
      <c r="I488" s="28"/>
      <c r="J488" s="49">
        <v>7</v>
      </c>
      <c r="K488" s="66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</row>
    <row r="489" spans="1:34" s="3" customFormat="1" ht="16" customHeight="1" x14ac:dyDescent="0.15">
      <c r="A489" s="118">
        <v>8</v>
      </c>
      <c r="B489" s="24"/>
      <c r="C489" s="54"/>
      <c r="D489" s="54"/>
      <c r="E489" s="26"/>
      <c r="F489" s="26"/>
      <c r="G489" s="22"/>
      <c r="H489" s="27"/>
      <c r="I489" s="28"/>
      <c r="J489" s="52">
        <v>8</v>
      </c>
      <c r="K489" s="66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</row>
    <row r="490" spans="1:34" s="3" customFormat="1" ht="16" customHeight="1" thickBot="1" x14ac:dyDescent="0.2">
      <c r="A490" s="118">
        <v>9</v>
      </c>
      <c r="B490" s="24"/>
      <c r="C490" s="54"/>
      <c r="D490" s="54"/>
      <c r="E490" s="26"/>
      <c r="F490" s="26"/>
      <c r="G490" s="22"/>
      <c r="H490" s="27"/>
      <c r="I490" s="144"/>
      <c r="J490" s="285"/>
      <c r="K490" s="67">
        <f>AVERAGE(K482:K489)</f>
        <v>13.215254237288132</v>
      </c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</row>
    <row r="491" spans="1:34" s="3" customFormat="1" ht="16" customHeight="1" thickTop="1" x14ac:dyDescent="0.15">
      <c r="A491" s="118">
        <v>10</v>
      </c>
      <c r="B491" s="31"/>
      <c r="C491" s="54"/>
      <c r="D491" s="54"/>
      <c r="E491" s="21"/>
      <c r="F491" s="21"/>
      <c r="G491" s="22"/>
      <c r="H491" s="27"/>
      <c r="I491" s="23"/>
      <c r="J491" s="46"/>
      <c r="K491" s="66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  <c r="AA491" s="9"/>
      <c r="AB491" s="9"/>
      <c r="AC491" s="9"/>
      <c r="AD491" s="9"/>
      <c r="AE491" s="9"/>
      <c r="AF491" s="9"/>
      <c r="AG491" s="2"/>
      <c r="AH491" s="2"/>
    </row>
    <row r="492" spans="1:34" s="3" customFormat="1" ht="16" customHeight="1" x14ac:dyDescent="0.15">
      <c r="A492" s="118">
        <v>11</v>
      </c>
      <c r="B492" s="201"/>
      <c r="C492" s="202"/>
      <c r="D492" s="202"/>
      <c r="E492" s="203"/>
      <c r="F492" s="203"/>
      <c r="G492" s="22"/>
      <c r="H492" s="203"/>
      <c r="I492" s="204"/>
      <c r="J492" s="50"/>
      <c r="K492" s="66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</row>
    <row r="493" spans="1:34" s="3" customFormat="1" ht="16" customHeight="1" x14ac:dyDescent="0.15">
      <c r="A493" s="118">
        <v>12</v>
      </c>
      <c r="B493" s="31"/>
      <c r="C493" s="54"/>
      <c r="D493" s="54"/>
      <c r="E493" s="21"/>
      <c r="F493" s="21"/>
      <c r="G493" s="22"/>
      <c r="H493" s="27"/>
      <c r="I493" s="23"/>
      <c r="J493" s="46"/>
      <c r="K493" s="66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</row>
    <row r="494" spans="1:34" s="3" customFormat="1" ht="16" customHeight="1" x14ac:dyDescent="0.15">
      <c r="A494" s="118">
        <v>13</v>
      </c>
      <c r="B494" s="201"/>
      <c r="C494" s="202"/>
      <c r="D494" s="202"/>
      <c r="E494" s="203"/>
      <c r="F494" s="203"/>
      <c r="G494" s="22"/>
      <c r="H494" s="203"/>
      <c r="I494" s="204"/>
      <c r="J494" s="46"/>
      <c r="K494" s="66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</row>
    <row r="495" spans="1:34" s="3" customFormat="1" ht="16" customHeight="1" x14ac:dyDescent="0.15">
      <c r="A495" s="118">
        <v>14</v>
      </c>
      <c r="B495" s="201"/>
      <c r="C495" s="202"/>
      <c r="D495" s="202"/>
      <c r="E495" s="203"/>
      <c r="F495" s="203"/>
      <c r="G495" s="22"/>
      <c r="H495" s="203"/>
      <c r="I495" s="204"/>
      <c r="J495" s="46"/>
      <c r="K495" s="66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</row>
    <row r="496" spans="1:34" s="3" customFormat="1" ht="16" customHeight="1" x14ac:dyDescent="0.15">
      <c r="A496" s="118">
        <v>15</v>
      </c>
      <c r="B496" s="24"/>
      <c r="C496" s="202"/>
      <c r="D496" s="202"/>
      <c r="E496" s="21"/>
      <c r="F496" s="21"/>
      <c r="G496" s="22"/>
      <c r="H496" s="30"/>
      <c r="I496" s="28"/>
      <c r="J496" s="46"/>
      <c r="K496" s="66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</row>
    <row r="497" spans="1:34" s="3" customFormat="1" ht="16" customHeight="1" x14ac:dyDescent="0.15">
      <c r="A497" s="118">
        <v>16</v>
      </c>
      <c r="B497" s="24"/>
      <c r="C497" s="29"/>
      <c r="D497" s="29"/>
      <c r="E497" s="21"/>
      <c r="F497" s="21"/>
      <c r="G497" s="22"/>
      <c r="H497" s="30"/>
      <c r="I497" s="28"/>
      <c r="J497" s="46"/>
      <c r="K497" s="69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</row>
    <row r="498" spans="1:34" s="3" customFormat="1" ht="16" customHeight="1" x14ac:dyDescent="0.15">
      <c r="A498" s="118">
        <v>17</v>
      </c>
      <c r="B498" s="24"/>
      <c r="C498" s="29"/>
      <c r="D498" s="29"/>
      <c r="E498" s="21"/>
      <c r="F498" s="21"/>
      <c r="G498" s="22"/>
      <c r="H498" s="30"/>
      <c r="I498" s="23"/>
      <c r="J498" s="46"/>
      <c r="K498" s="69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</row>
    <row r="499" spans="1:34" s="3" customFormat="1" ht="16" customHeight="1" x14ac:dyDescent="0.15">
      <c r="A499" s="118">
        <v>18</v>
      </c>
      <c r="B499" s="31"/>
      <c r="C499" s="29"/>
      <c r="D499" s="29"/>
      <c r="E499" s="21"/>
      <c r="F499" s="21"/>
      <c r="G499" s="22"/>
      <c r="H499" s="26"/>
      <c r="I499" s="28"/>
      <c r="J499" s="46"/>
      <c r="K499" s="69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</row>
    <row r="500" spans="1:34" s="3" customFormat="1" ht="16" customHeight="1" x14ac:dyDescent="0.15">
      <c r="A500" s="118">
        <v>19</v>
      </c>
      <c r="B500" s="31"/>
      <c r="C500" s="29"/>
      <c r="D500" s="29"/>
      <c r="E500" s="21"/>
      <c r="F500" s="21"/>
      <c r="G500" s="22"/>
      <c r="H500" s="26"/>
      <c r="I500" s="28"/>
      <c r="J500" s="46"/>
      <c r="K500" s="69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</row>
    <row r="501" spans="1:34" s="3" customFormat="1" ht="16" customHeight="1" thickBot="1" x14ac:dyDescent="0.2">
      <c r="A501" s="119">
        <v>20</v>
      </c>
      <c r="B501" s="103"/>
      <c r="C501" s="91"/>
      <c r="D501" s="91"/>
      <c r="E501" s="92"/>
      <c r="F501" s="92"/>
      <c r="G501" s="93"/>
      <c r="H501" s="101"/>
      <c r="I501" s="95"/>
      <c r="J501" s="71"/>
      <c r="K501" s="72"/>
    </row>
    <row r="502" spans="1:34" s="3" customFormat="1" ht="16" customHeight="1" x14ac:dyDescent="0.15">
      <c r="A502" s="117">
        <v>1</v>
      </c>
      <c r="B502" s="125">
        <v>46031</v>
      </c>
      <c r="C502" s="298" t="s">
        <v>12</v>
      </c>
      <c r="D502" s="298" t="s">
        <v>66</v>
      </c>
      <c r="E502" s="60">
        <v>131</v>
      </c>
      <c r="F502" s="60">
        <v>68.099999999999994</v>
      </c>
      <c r="G502" s="61">
        <f t="shared" ref="G502" si="160">SUM(113/E502)*(H502-F502-0)</f>
        <v>15.440458015267181</v>
      </c>
      <c r="H502" s="62">
        <v>86</v>
      </c>
      <c r="I502" s="63" t="s">
        <v>68</v>
      </c>
      <c r="J502" s="64">
        <v>1</v>
      </c>
      <c r="K502" s="145">
        <f t="shared" ref="K502:K507" si="161">SMALL($G$502:$G$521,J502)</f>
        <v>7.7743999999999946</v>
      </c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</row>
    <row r="503" spans="1:34" s="3" customFormat="1" ht="16" customHeight="1" x14ac:dyDescent="0.15">
      <c r="A503" s="118">
        <v>2</v>
      </c>
      <c r="B503" s="190">
        <v>46069</v>
      </c>
      <c r="C503" s="59" t="s">
        <v>12</v>
      </c>
      <c r="D503" s="59" t="s">
        <v>66</v>
      </c>
      <c r="E503" s="221">
        <v>113</v>
      </c>
      <c r="F503" s="221">
        <v>68.5</v>
      </c>
      <c r="G503" s="219">
        <f t="shared" ref="G503" si="162">SUM(113/E503)*(H503-F503-0)</f>
        <v>15.5</v>
      </c>
      <c r="H503" s="222">
        <v>84</v>
      </c>
      <c r="I503" s="223" t="s">
        <v>107</v>
      </c>
      <c r="J503" s="52">
        <v>2</v>
      </c>
      <c r="K503" s="146">
        <f t="shared" si="161"/>
        <v>8.4271186440677948</v>
      </c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  <c r="AA503" s="9"/>
      <c r="AB503" s="9"/>
      <c r="AC503" s="9"/>
      <c r="AD503" s="9"/>
      <c r="AE503" s="9"/>
      <c r="AF503" s="9"/>
      <c r="AG503" s="2"/>
      <c r="AH503" s="2"/>
    </row>
    <row r="504" spans="1:34" s="3" customFormat="1" ht="16" customHeight="1" x14ac:dyDescent="0.15">
      <c r="A504" s="118">
        <v>3</v>
      </c>
      <c r="B504" s="125">
        <v>46076</v>
      </c>
      <c r="C504" s="59" t="s">
        <v>12</v>
      </c>
      <c r="D504" s="59" t="s">
        <v>66</v>
      </c>
      <c r="E504" s="60">
        <v>118</v>
      </c>
      <c r="F504" s="60">
        <v>67.2</v>
      </c>
      <c r="G504" s="61">
        <f t="shared" ref="G504" si="163">SUM(113/E504)*(H504-F504-0)</f>
        <v>16.088135593220336</v>
      </c>
      <c r="H504" s="62">
        <v>84</v>
      </c>
      <c r="I504" s="124" t="s">
        <v>101</v>
      </c>
      <c r="J504" s="49">
        <v>3</v>
      </c>
      <c r="K504" s="146">
        <f t="shared" si="161"/>
        <v>8.539694656488555</v>
      </c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</row>
    <row r="505" spans="1:34" s="2" customFormat="1" ht="16" customHeight="1" x14ac:dyDescent="0.15">
      <c r="A505" s="118">
        <v>4</v>
      </c>
      <c r="B505" s="125">
        <v>46097</v>
      </c>
      <c r="C505" s="298" t="s">
        <v>12</v>
      </c>
      <c r="D505" s="298" t="s">
        <v>66</v>
      </c>
      <c r="E505" s="60">
        <v>131</v>
      </c>
      <c r="F505" s="60">
        <v>68.099999999999994</v>
      </c>
      <c r="G505" s="61">
        <f t="shared" ref="G505:G513" si="164">SUM(113/E505)*(H505-F505-0)</f>
        <v>8.539694656488555</v>
      </c>
      <c r="H505" s="62">
        <v>78</v>
      </c>
      <c r="I505" s="63" t="s">
        <v>68</v>
      </c>
      <c r="J505" s="52">
        <v>4</v>
      </c>
      <c r="K505" s="146">
        <f t="shared" si="161"/>
        <v>11.990076335877868</v>
      </c>
    </row>
    <row r="506" spans="1:34" s="2" customFormat="1" ht="16" customHeight="1" x14ac:dyDescent="0.15">
      <c r="A506" s="118">
        <v>5</v>
      </c>
      <c r="B506" s="328">
        <v>46146</v>
      </c>
      <c r="C506" s="214" t="s">
        <v>12</v>
      </c>
      <c r="D506" s="214" t="s">
        <v>66</v>
      </c>
      <c r="E506" s="332">
        <v>125</v>
      </c>
      <c r="F506" s="332">
        <v>70.400000000000006</v>
      </c>
      <c r="G506" s="61">
        <f t="shared" si="164"/>
        <v>15.910399999999996</v>
      </c>
      <c r="H506" s="329">
        <v>88</v>
      </c>
      <c r="I506" s="333" t="s">
        <v>83</v>
      </c>
      <c r="J506" s="49">
        <v>5</v>
      </c>
      <c r="K506" s="146">
        <f t="shared" si="161"/>
        <v>12.257627118644065</v>
      </c>
    </row>
    <row r="507" spans="1:34" s="2" customFormat="1" ht="16" customHeight="1" x14ac:dyDescent="0.15">
      <c r="A507" s="118">
        <v>6</v>
      </c>
      <c r="B507" s="125">
        <v>46153</v>
      </c>
      <c r="C507" s="59" t="s">
        <v>12</v>
      </c>
      <c r="D507" s="59" t="s">
        <v>66</v>
      </c>
      <c r="E507" s="60">
        <v>118</v>
      </c>
      <c r="F507" s="60">
        <v>67.2</v>
      </c>
      <c r="G507" s="61">
        <f t="shared" si="164"/>
        <v>8.4271186440677948</v>
      </c>
      <c r="H507" s="62">
        <v>76</v>
      </c>
      <c r="I507" s="124" t="s">
        <v>101</v>
      </c>
      <c r="J507" s="52">
        <v>6</v>
      </c>
      <c r="K507" s="146">
        <f t="shared" si="161"/>
        <v>12.852671755725195</v>
      </c>
    </row>
    <row r="508" spans="1:34" s="2" customFormat="1" ht="16" customHeight="1" x14ac:dyDescent="0.15">
      <c r="A508" s="118">
        <v>7</v>
      </c>
      <c r="B508" s="190">
        <v>46174</v>
      </c>
      <c r="C508" s="59" t="s">
        <v>12</v>
      </c>
      <c r="D508" s="59" t="s">
        <v>66</v>
      </c>
      <c r="E508" s="221">
        <v>113</v>
      </c>
      <c r="F508" s="221">
        <v>68.5</v>
      </c>
      <c r="G508" s="61">
        <f t="shared" si="164"/>
        <v>13.5</v>
      </c>
      <c r="H508" s="222">
        <v>82</v>
      </c>
      <c r="I508" s="223" t="s">
        <v>107</v>
      </c>
      <c r="J508" s="52">
        <v>7</v>
      </c>
      <c r="K508" s="146">
        <f t="shared" ref="K508:K509" si="165">SMALL($G$502:$G$521,J508)</f>
        <v>13.198399999999996</v>
      </c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</row>
    <row r="509" spans="1:34" s="3" customFormat="1" ht="16" customHeight="1" x14ac:dyDescent="0.15">
      <c r="A509" s="118">
        <v>8</v>
      </c>
      <c r="B509" s="328">
        <v>46181</v>
      </c>
      <c r="C509" s="214" t="s">
        <v>12</v>
      </c>
      <c r="D509" s="214" t="s">
        <v>66</v>
      </c>
      <c r="E509" s="332">
        <v>125</v>
      </c>
      <c r="F509" s="332">
        <v>70.400000000000006</v>
      </c>
      <c r="G509" s="61">
        <f t="shared" si="164"/>
        <v>15.006399999999996</v>
      </c>
      <c r="H509" s="329">
        <v>87</v>
      </c>
      <c r="I509" s="333" t="s">
        <v>83</v>
      </c>
      <c r="J509" s="52">
        <v>8</v>
      </c>
      <c r="K509" s="146">
        <f t="shared" si="165"/>
        <v>13.44310344827586</v>
      </c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</row>
    <row r="510" spans="1:34" s="3" customFormat="1" ht="16" customHeight="1" thickBot="1" x14ac:dyDescent="0.2">
      <c r="A510" s="118">
        <v>9</v>
      </c>
      <c r="B510" s="125">
        <v>46195</v>
      </c>
      <c r="C510" s="298" t="s">
        <v>12</v>
      </c>
      <c r="D510" s="298" t="s">
        <v>66</v>
      </c>
      <c r="E510" s="60">
        <v>131</v>
      </c>
      <c r="F510" s="60">
        <v>68.099999999999994</v>
      </c>
      <c r="G510" s="61">
        <f t="shared" si="164"/>
        <v>11.990076335877868</v>
      </c>
      <c r="H510" s="62">
        <v>82</v>
      </c>
      <c r="I510" s="63" t="s">
        <v>68</v>
      </c>
      <c r="J510" s="54"/>
      <c r="K510" s="67">
        <f>AVERAGE(K502:K509)</f>
        <v>11.060386494884916</v>
      </c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</row>
    <row r="511" spans="1:34" s="3" customFormat="1" ht="16" customHeight="1" thickTop="1" x14ac:dyDescent="0.15">
      <c r="A511" s="118">
        <v>10</v>
      </c>
      <c r="B511" s="328">
        <v>46202</v>
      </c>
      <c r="C511" s="214" t="s">
        <v>12</v>
      </c>
      <c r="D511" s="214" t="s">
        <v>66</v>
      </c>
      <c r="E511" s="332">
        <v>125</v>
      </c>
      <c r="F511" s="332">
        <v>70.400000000000006</v>
      </c>
      <c r="G511" s="61">
        <f t="shared" si="164"/>
        <v>7.7743999999999946</v>
      </c>
      <c r="H511" s="329">
        <v>79</v>
      </c>
      <c r="I511" s="333" t="s">
        <v>83</v>
      </c>
      <c r="J511" s="46"/>
      <c r="K511" s="66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</row>
    <row r="512" spans="1:34" s="3" customFormat="1" ht="16" customHeight="1" x14ac:dyDescent="0.15">
      <c r="A512" s="118">
        <v>11</v>
      </c>
      <c r="B512" s="328">
        <v>46209</v>
      </c>
      <c r="C512" s="214" t="s">
        <v>12</v>
      </c>
      <c r="D512" s="214" t="s">
        <v>66</v>
      </c>
      <c r="E512" s="332">
        <v>125</v>
      </c>
      <c r="F512" s="332">
        <v>70.400000000000006</v>
      </c>
      <c r="G512" s="61">
        <f t="shared" si="164"/>
        <v>18.622399999999995</v>
      </c>
      <c r="H512" s="329">
        <v>91</v>
      </c>
      <c r="I512" s="333" t="s">
        <v>83</v>
      </c>
      <c r="J512" s="50"/>
      <c r="K512" s="66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  <c r="AA512" s="9"/>
      <c r="AB512" s="9"/>
      <c r="AC512" s="9"/>
      <c r="AD512" s="9"/>
      <c r="AE512" s="9"/>
      <c r="AF512" s="2"/>
      <c r="AG512" s="2"/>
      <c r="AH512" s="2"/>
    </row>
    <row r="513" spans="1:34" s="3" customFormat="1" ht="16" customHeight="1" x14ac:dyDescent="0.15">
      <c r="A513" s="118">
        <v>12</v>
      </c>
      <c r="B513" s="125">
        <v>46237</v>
      </c>
      <c r="C513" s="298" t="s">
        <v>12</v>
      </c>
      <c r="D513" s="298" t="s">
        <v>66</v>
      </c>
      <c r="E513" s="60">
        <v>131</v>
      </c>
      <c r="F513" s="60">
        <v>68.099999999999994</v>
      </c>
      <c r="G513" s="61">
        <f t="shared" si="164"/>
        <v>12.852671755725195</v>
      </c>
      <c r="H513" s="62">
        <v>83</v>
      </c>
      <c r="I513" s="63" t="s">
        <v>68</v>
      </c>
      <c r="J513" s="46"/>
      <c r="K513" s="66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</row>
    <row r="514" spans="1:34" s="3" customFormat="1" ht="16" customHeight="1" x14ac:dyDescent="0.15">
      <c r="A514" s="118">
        <v>13</v>
      </c>
      <c r="B514" s="328">
        <v>46244</v>
      </c>
      <c r="C514" s="214" t="s">
        <v>12</v>
      </c>
      <c r="D514" s="214" t="s">
        <v>66</v>
      </c>
      <c r="E514" s="332">
        <v>125</v>
      </c>
      <c r="F514" s="332">
        <v>70.400000000000006</v>
      </c>
      <c r="G514" s="61">
        <f t="shared" ref="G514" si="166">SUM(113/E514)*(H514-F514-0)</f>
        <v>14.102399999999996</v>
      </c>
      <c r="H514" s="329">
        <v>86</v>
      </c>
      <c r="I514" s="333" t="s">
        <v>83</v>
      </c>
      <c r="J514" s="46"/>
      <c r="K514" s="66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  <c r="AA514" s="9"/>
      <c r="AB514" s="9"/>
      <c r="AC514" s="9"/>
      <c r="AD514" s="9"/>
      <c r="AE514" s="9"/>
      <c r="AF514" s="9"/>
      <c r="AG514" s="2"/>
      <c r="AH514" s="2"/>
    </row>
    <row r="515" spans="1:34" s="3" customFormat="1" ht="16" customHeight="1" x14ac:dyDescent="0.15">
      <c r="A515" s="118">
        <v>14</v>
      </c>
      <c r="B515" s="201" t="s">
        <v>104</v>
      </c>
      <c r="C515" s="202" t="s">
        <v>12</v>
      </c>
      <c r="D515" s="202" t="s">
        <v>66</v>
      </c>
      <c r="E515" s="203">
        <v>125</v>
      </c>
      <c r="F515" s="203">
        <v>70.400000000000006</v>
      </c>
      <c r="G515" s="22">
        <f t="shared" si="151"/>
        <v>22.238399999999995</v>
      </c>
      <c r="H515" s="203">
        <v>95</v>
      </c>
      <c r="I515" s="204" t="s">
        <v>83</v>
      </c>
      <c r="J515" s="46"/>
      <c r="K515" s="66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</row>
    <row r="516" spans="1:34" s="3" customFormat="1" ht="16" customHeight="1" x14ac:dyDescent="0.15">
      <c r="A516" s="118">
        <v>15</v>
      </c>
      <c r="B516" s="24" t="s">
        <v>111</v>
      </c>
      <c r="C516" s="202" t="s">
        <v>12</v>
      </c>
      <c r="D516" s="202" t="s">
        <v>66</v>
      </c>
      <c r="E516" s="21">
        <v>131</v>
      </c>
      <c r="F516" s="21">
        <v>68.099999999999994</v>
      </c>
      <c r="G516" s="22">
        <f t="shared" si="151"/>
        <v>16.30305343511451</v>
      </c>
      <c r="H516" s="30">
        <v>87</v>
      </c>
      <c r="I516" s="28" t="s">
        <v>68</v>
      </c>
      <c r="J516" s="46"/>
      <c r="K516" s="66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</row>
    <row r="517" spans="1:34" s="3" customFormat="1" ht="16" customHeight="1" x14ac:dyDescent="0.15">
      <c r="A517" s="118">
        <v>16</v>
      </c>
      <c r="B517" s="24" t="s">
        <v>117</v>
      </c>
      <c r="C517" s="29" t="s">
        <v>12</v>
      </c>
      <c r="D517" s="29" t="s">
        <v>66</v>
      </c>
      <c r="E517" s="21">
        <v>116</v>
      </c>
      <c r="F517" s="21">
        <v>67.2</v>
      </c>
      <c r="G517" s="22">
        <f t="shared" si="151"/>
        <v>13.44310344827586</v>
      </c>
      <c r="H517" s="30">
        <v>81</v>
      </c>
      <c r="I517" s="28" t="s">
        <v>118</v>
      </c>
      <c r="J517" s="46"/>
      <c r="K517" s="69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</row>
    <row r="518" spans="1:34" s="3" customFormat="1" ht="16" customHeight="1" x14ac:dyDescent="0.15">
      <c r="A518" s="118">
        <v>17</v>
      </c>
      <c r="B518" s="24" t="s">
        <v>119</v>
      </c>
      <c r="C518" s="29" t="s">
        <v>12</v>
      </c>
      <c r="D518" s="29" t="s">
        <v>66</v>
      </c>
      <c r="E518" s="21">
        <v>118</v>
      </c>
      <c r="F518" s="21">
        <v>67.2</v>
      </c>
      <c r="G518" s="22">
        <f t="shared" si="151"/>
        <v>12.257627118644065</v>
      </c>
      <c r="H518" s="30">
        <v>80</v>
      </c>
      <c r="I518" s="23" t="s">
        <v>101</v>
      </c>
      <c r="J518" s="46"/>
      <c r="K518" s="69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</row>
    <row r="519" spans="1:34" s="3" customFormat="1" ht="16" customHeight="1" x14ac:dyDescent="0.15">
      <c r="A519" s="118">
        <v>18</v>
      </c>
      <c r="B519" s="24">
        <v>46034</v>
      </c>
      <c r="C519" s="29" t="s">
        <v>12</v>
      </c>
      <c r="D519" s="29" t="s">
        <v>66</v>
      </c>
      <c r="E519" s="21">
        <v>118</v>
      </c>
      <c r="F519" s="21">
        <v>67.2</v>
      </c>
      <c r="G519" s="22">
        <f t="shared" ref="G519:G520" si="167">SUM(113/E519)*(H519-F519-0)</f>
        <v>18.003389830508471</v>
      </c>
      <c r="H519" s="30">
        <v>86</v>
      </c>
      <c r="I519" s="23" t="s">
        <v>101</v>
      </c>
      <c r="J519" s="46"/>
      <c r="K519" s="69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</row>
    <row r="520" spans="1:34" s="3" customFormat="1" ht="16" customHeight="1" x14ac:dyDescent="0.15">
      <c r="A520" s="118">
        <v>19</v>
      </c>
      <c r="B520" s="201">
        <v>46041</v>
      </c>
      <c r="C520" s="29" t="s">
        <v>12</v>
      </c>
      <c r="D520" s="29" t="s">
        <v>66</v>
      </c>
      <c r="E520" s="220">
        <v>113</v>
      </c>
      <c r="F520" s="220">
        <v>68.5</v>
      </c>
      <c r="G520" s="165">
        <f t="shared" si="167"/>
        <v>20.5</v>
      </c>
      <c r="H520" s="236">
        <v>89</v>
      </c>
      <c r="I520" s="166" t="s">
        <v>107</v>
      </c>
      <c r="J520" s="46"/>
      <c r="K520" s="69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</row>
    <row r="521" spans="1:34" s="3" customFormat="1" ht="16" customHeight="1" thickBot="1" x14ac:dyDescent="0.2">
      <c r="A521" s="119">
        <v>20</v>
      </c>
      <c r="B521" s="292">
        <v>46055</v>
      </c>
      <c r="C521" s="293" t="s">
        <v>12</v>
      </c>
      <c r="D521" s="293" t="s">
        <v>66</v>
      </c>
      <c r="E521" s="294">
        <v>125</v>
      </c>
      <c r="F521" s="294">
        <v>70.400000000000006</v>
      </c>
      <c r="G521" s="93">
        <f t="shared" ref="G521:G542" si="168">SUM(113/E521)*(H521-F521-0)</f>
        <v>13.198399999999996</v>
      </c>
      <c r="H521" s="294">
        <v>85</v>
      </c>
      <c r="I521" s="295" t="s">
        <v>83</v>
      </c>
      <c r="J521" s="71"/>
      <c r="K521" s="7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</row>
    <row r="522" spans="1:34" s="3" customFormat="1" ht="16" customHeight="1" x14ac:dyDescent="0.15">
      <c r="A522" s="117">
        <v>1</v>
      </c>
      <c r="B522" s="82" t="s">
        <v>61</v>
      </c>
      <c r="C522" s="83" t="s">
        <v>27</v>
      </c>
      <c r="D522" s="83" t="s">
        <v>154</v>
      </c>
      <c r="E522" s="84">
        <v>134</v>
      </c>
      <c r="F522" s="84">
        <v>70.5</v>
      </c>
      <c r="G522" s="85">
        <f t="shared" ref="G522:G537" si="169">SUM(113/E522)*(H522-F522-0)</f>
        <v>24.876865671641792</v>
      </c>
      <c r="H522" s="86">
        <v>100</v>
      </c>
      <c r="I522" s="87" t="s">
        <v>4</v>
      </c>
      <c r="J522" s="64">
        <v>1</v>
      </c>
      <c r="K522" s="145">
        <f>SMALL($G$522:$G$541,J522)</f>
        <v>12.746399999999996</v>
      </c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  <c r="AA522" s="9"/>
      <c r="AB522" s="9"/>
      <c r="AC522" s="9"/>
      <c r="AD522" s="9"/>
      <c r="AE522" s="9"/>
      <c r="AF522" s="9"/>
      <c r="AG522" s="2"/>
      <c r="AH522" s="2"/>
    </row>
    <row r="523" spans="1:34" s="3" customFormat="1" ht="16" customHeight="1" x14ac:dyDescent="0.15">
      <c r="A523" s="118">
        <v>2</v>
      </c>
      <c r="B523" s="24" t="s">
        <v>62</v>
      </c>
      <c r="C523" s="29" t="s">
        <v>27</v>
      </c>
      <c r="D523" s="29" t="s">
        <v>154</v>
      </c>
      <c r="E523" s="21">
        <v>134</v>
      </c>
      <c r="F523" s="21">
        <v>70.5</v>
      </c>
      <c r="G523" s="22">
        <f t="shared" si="169"/>
        <v>20.660447761194028</v>
      </c>
      <c r="H523" s="30">
        <v>95</v>
      </c>
      <c r="I523" s="28" t="s">
        <v>4</v>
      </c>
      <c r="J523" s="52">
        <v>2</v>
      </c>
      <c r="K523" s="146">
        <f>SMALL($G$522:$G$541,J523)</f>
        <v>13.07089552238806</v>
      </c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</row>
    <row r="524" spans="1:34" s="3" customFormat="1" ht="16" customHeight="1" x14ac:dyDescent="0.15">
      <c r="A524" s="118">
        <v>3</v>
      </c>
      <c r="B524" s="24" t="s">
        <v>58</v>
      </c>
      <c r="C524" s="29" t="s">
        <v>27</v>
      </c>
      <c r="D524" s="29" t="s">
        <v>154</v>
      </c>
      <c r="E524" s="21">
        <v>125</v>
      </c>
      <c r="F524" s="21">
        <v>68.900000000000006</v>
      </c>
      <c r="G524" s="22">
        <f t="shared" si="169"/>
        <v>22.690399999999997</v>
      </c>
      <c r="H524" s="30">
        <v>94</v>
      </c>
      <c r="I524" s="23" t="s">
        <v>3</v>
      </c>
      <c r="J524" s="49">
        <v>3</v>
      </c>
      <c r="K524" s="146">
        <f t="shared" ref="K524:K526" si="170">SMALL($G$522:$G$541,J524)</f>
        <v>14.640869565217397</v>
      </c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</row>
    <row r="525" spans="1:34" s="3" customFormat="1" ht="16" customHeight="1" x14ac:dyDescent="0.15">
      <c r="A525" s="118">
        <v>4</v>
      </c>
      <c r="B525" s="24" t="s">
        <v>155</v>
      </c>
      <c r="C525" s="29" t="s">
        <v>27</v>
      </c>
      <c r="D525" s="29" t="s">
        <v>154</v>
      </c>
      <c r="E525" s="21">
        <v>125</v>
      </c>
      <c r="F525" s="21">
        <v>68.900000000000006</v>
      </c>
      <c r="G525" s="22">
        <f t="shared" si="169"/>
        <v>12.746399999999996</v>
      </c>
      <c r="H525" s="30">
        <v>83</v>
      </c>
      <c r="I525" s="23" t="s">
        <v>3</v>
      </c>
      <c r="J525" s="46">
        <v>4</v>
      </c>
      <c r="K525" s="146">
        <f t="shared" si="170"/>
        <v>17.266399999999994</v>
      </c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</row>
    <row r="526" spans="1:34" s="3" customFormat="1" ht="16" customHeight="1" x14ac:dyDescent="0.15">
      <c r="A526" s="118">
        <v>5</v>
      </c>
      <c r="B526" s="24" t="s">
        <v>144</v>
      </c>
      <c r="C526" s="29" t="s">
        <v>27</v>
      </c>
      <c r="D526" s="29" t="s">
        <v>154</v>
      </c>
      <c r="E526" s="21">
        <v>134</v>
      </c>
      <c r="F526" s="21">
        <v>70.5</v>
      </c>
      <c r="G526" s="22">
        <f t="shared" si="169"/>
        <v>21.503731343283583</v>
      </c>
      <c r="H526" s="30">
        <v>96</v>
      </c>
      <c r="I526" s="28" t="s">
        <v>4</v>
      </c>
      <c r="J526" s="46">
        <v>5</v>
      </c>
      <c r="K526" s="146">
        <f t="shared" si="170"/>
        <v>18.170399999999994</v>
      </c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</row>
    <row r="527" spans="1:34" s="2" customFormat="1" ht="16" customHeight="1" x14ac:dyDescent="0.15">
      <c r="A527" s="118">
        <v>6</v>
      </c>
      <c r="B527" s="24" t="s">
        <v>145</v>
      </c>
      <c r="C527" s="29" t="s">
        <v>27</v>
      </c>
      <c r="D527" s="29" t="s">
        <v>154</v>
      </c>
      <c r="E527" s="21">
        <v>134</v>
      </c>
      <c r="F527" s="21">
        <v>70.5</v>
      </c>
      <c r="G527" s="22">
        <f t="shared" si="169"/>
        <v>24.03358208955224</v>
      </c>
      <c r="H527" s="30">
        <v>99</v>
      </c>
      <c r="I527" s="28" t="s">
        <v>4</v>
      </c>
      <c r="J527" s="46">
        <v>6</v>
      </c>
      <c r="K527" s="146">
        <f>SMALL($G$522:$G$541,J527)</f>
        <v>18.973880597014926</v>
      </c>
    </row>
    <row r="528" spans="1:34" s="2" customFormat="1" ht="16" customHeight="1" x14ac:dyDescent="0.15">
      <c r="A528" s="118">
        <v>7</v>
      </c>
      <c r="B528" s="31" t="s">
        <v>59</v>
      </c>
      <c r="C528" s="29" t="s">
        <v>27</v>
      </c>
      <c r="D528" s="29" t="s">
        <v>154</v>
      </c>
      <c r="E528" s="21">
        <v>125</v>
      </c>
      <c r="F528" s="21">
        <v>68.900000000000006</v>
      </c>
      <c r="G528" s="22">
        <f t="shared" si="169"/>
        <v>18.170399999999994</v>
      </c>
      <c r="H528" s="27">
        <v>89</v>
      </c>
      <c r="I528" s="23" t="s">
        <v>3</v>
      </c>
      <c r="J528" s="46">
        <v>7</v>
      </c>
      <c r="K528" s="146">
        <f>SMALL($G$522:$G$541,J528)</f>
        <v>19.074399999999997</v>
      </c>
    </row>
    <row r="529" spans="1:34" s="2" customFormat="1" ht="16" customHeight="1" x14ac:dyDescent="0.15">
      <c r="A529" s="118">
        <v>8</v>
      </c>
      <c r="B529" s="24" t="s">
        <v>60</v>
      </c>
      <c r="C529" s="29" t="s">
        <v>27</v>
      </c>
      <c r="D529" s="29" t="s">
        <v>154</v>
      </c>
      <c r="E529" s="21">
        <v>125</v>
      </c>
      <c r="F529" s="21">
        <v>68.900000000000006</v>
      </c>
      <c r="G529" s="22">
        <f t="shared" si="169"/>
        <v>19.074399999999997</v>
      </c>
      <c r="H529" s="30">
        <v>90</v>
      </c>
      <c r="I529" s="23" t="s">
        <v>3</v>
      </c>
      <c r="J529" s="46"/>
      <c r="K529" s="66"/>
    </row>
    <row r="530" spans="1:34" s="2" customFormat="1" ht="16" customHeight="1" thickBot="1" x14ac:dyDescent="0.2">
      <c r="A530" s="118">
        <v>9</v>
      </c>
      <c r="B530" s="31" t="s">
        <v>8</v>
      </c>
      <c r="C530" s="29" t="s">
        <v>27</v>
      </c>
      <c r="D530" s="29" t="s">
        <v>154</v>
      </c>
      <c r="E530" s="26">
        <v>125</v>
      </c>
      <c r="F530" s="21">
        <v>68.900000000000006</v>
      </c>
      <c r="G530" s="22">
        <f t="shared" si="169"/>
        <v>17.266399999999994</v>
      </c>
      <c r="H530" s="27">
        <v>88</v>
      </c>
      <c r="I530" s="28" t="s">
        <v>3</v>
      </c>
      <c r="J530" s="54"/>
      <c r="K530" s="67">
        <f>AVERAGE(K522:K529)</f>
        <v>16.277606526374338</v>
      </c>
    </row>
    <row r="531" spans="1:34" s="2" customFormat="1" ht="16" customHeight="1" thickTop="1" x14ac:dyDescent="0.15">
      <c r="A531" s="118">
        <v>10</v>
      </c>
      <c r="B531" s="31" t="s">
        <v>146</v>
      </c>
      <c r="C531" s="29" t="s">
        <v>27</v>
      </c>
      <c r="D531" s="29" t="s">
        <v>154</v>
      </c>
      <c r="E531" s="26">
        <v>125</v>
      </c>
      <c r="F531" s="21">
        <v>68.900000000000006</v>
      </c>
      <c r="G531" s="22">
        <f t="shared" si="169"/>
        <v>23.594399999999997</v>
      </c>
      <c r="H531" s="26">
        <v>95</v>
      </c>
      <c r="I531" s="28" t="s">
        <v>3</v>
      </c>
      <c r="J531" s="46"/>
      <c r="K531" s="66"/>
    </row>
    <row r="532" spans="1:34" s="2" customFormat="1" ht="16" customHeight="1" x14ac:dyDescent="0.15">
      <c r="A532" s="118">
        <v>11</v>
      </c>
      <c r="B532" s="24" t="s">
        <v>148</v>
      </c>
      <c r="C532" s="327" t="s">
        <v>27</v>
      </c>
      <c r="D532" s="29" t="s">
        <v>154</v>
      </c>
      <c r="E532" s="21">
        <v>125</v>
      </c>
      <c r="F532" s="21">
        <v>68.900000000000006</v>
      </c>
      <c r="G532" s="22">
        <f t="shared" si="169"/>
        <v>27.210399999999996</v>
      </c>
      <c r="H532" s="21">
        <v>99</v>
      </c>
      <c r="I532" s="23" t="s">
        <v>3</v>
      </c>
      <c r="J532" s="50"/>
      <c r="K532" s="66"/>
    </row>
    <row r="533" spans="1:34" s="2" customFormat="1" ht="16" customHeight="1" x14ac:dyDescent="0.15">
      <c r="A533" s="118">
        <v>12</v>
      </c>
      <c r="B533" s="31" t="s">
        <v>132</v>
      </c>
      <c r="C533" s="29" t="s">
        <v>27</v>
      </c>
      <c r="D533" s="29" t="s">
        <v>154</v>
      </c>
      <c r="E533" s="21">
        <v>134</v>
      </c>
      <c r="F533" s="21">
        <v>70.5</v>
      </c>
      <c r="G533" s="22">
        <f t="shared" si="169"/>
        <v>18.973880597014926</v>
      </c>
      <c r="H533" s="26">
        <v>93</v>
      </c>
      <c r="I533" s="28" t="s">
        <v>4</v>
      </c>
      <c r="J533" s="46"/>
      <c r="K533" s="66"/>
    </row>
    <row r="534" spans="1:34" s="2" customFormat="1" ht="16" customHeight="1" x14ac:dyDescent="0.15">
      <c r="A534" s="118">
        <v>13</v>
      </c>
      <c r="B534" s="31" t="s">
        <v>57</v>
      </c>
      <c r="C534" s="29" t="s">
        <v>27</v>
      </c>
      <c r="D534" s="29" t="s">
        <v>154</v>
      </c>
      <c r="E534" s="21">
        <v>134</v>
      </c>
      <c r="F534" s="21">
        <v>70.5</v>
      </c>
      <c r="G534" s="22">
        <f t="shared" si="169"/>
        <v>13.07089552238806</v>
      </c>
      <c r="H534" s="26">
        <v>86</v>
      </c>
      <c r="I534" s="28" t="s">
        <v>4</v>
      </c>
      <c r="J534" s="46"/>
      <c r="K534" s="66"/>
    </row>
    <row r="535" spans="1:34" s="2" customFormat="1" ht="16" customHeight="1" x14ac:dyDescent="0.15">
      <c r="A535" s="118">
        <v>14</v>
      </c>
      <c r="B535" s="24" t="s">
        <v>69</v>
      </c>
      <c r="C535" s="327" t="s">
        <v>27</v>
      </c>
      <c r="D535" s="29" t="s">
        <v>154</v>
      </c>
      <c r="E535" s="21">
        <v>125</v>
      </c>
      <c r="F535" s="21">
        <v>68.900000000000006</v>
      </c>
      <c r="G535" s="22">
        <f t="shared" si="169"/>
        <v>25.402399999999997</v>
      </c>
      <c r="H535" s="21">
        <v>97</v>
      </c>
      <c r="I535" s="23" t="s">
        <v>3</v>
      </c>
      <c r="J535" s="46"/>
      <c r="K535" s="66"/>
    </row>
    <row r="536" spans="1:34" s="2" customFormat="1" ht="16" customHeight="1" x14ac:dyDescent="0.15">
      <c r="A536" s="118">
        <v>15</v>
      </c>
      <c r="B536" s="24" t="s">
        <v>134</v>
      </c>
      <c r="C536" s="327" t="s">
        <v>27</v>
      </c>
      <c r="D536" s="29" t="s">
        <v>154</v>
      </c>
      <c r="E536" s="133">
        <v>130</v>
      </c>
      <c r="F536" s="133">
        <v>68</v>
      </c>
      <c r="G536" s="129">
        <f t="shared" si="169"/>
        <v>24.338461538461537</v>
      </c>
      <c r="H536" s="134">
        <v>96</v>
      </c>
      <c r="I536" s="128" t="s">
        <v>4</v>
      </c>
      <c r="J536" s="46"/>
      <c r="K536" s="66"/>
    </row>
    <row r="537" spans="1:34" s="2" customFormat="1" ht="16" customHeight="1" x14ac:dyDescent="0.15">
      <c r="A537" s="118">
        <v>16</v>
      </c>
      <c r="B537" s="31" t="s">
        <v>119</v>
      </c>
      <c r="C537" s="29" t="s">
        <v>27</v>
      </c>
      <c r="D537" s="29" t="s">
        <v>154</v>
      </c>
      <c r="E537" s="21">
        <v>118</v>
      </c>
      <c r="F537" s="21">
        <v>67.2</v>
      </c>
      <c r="G537" s="22">
        <f t="shared" si="169"/>
        <v>20.876271186440675</v>
      </c>
      <c r="H537" s="30">
        <v>89</v>
      </c>
      <c r="I537" s="23" t="s">
        <v>101</v>
      </c>
      <c r="J537" s="46"/>
      <c r="K537" s="69"/>
    </row>
    <row r="538" spans="1:34" s="2" customFormat="1" ht="16" customHeight="1" x14ac:dyDescent="0.15">
      <c r="A538" s="118">
        <v>17</v>
      </c>
      <c r="B538" s="201">
        <v>46216</v>
      </c>
      <c r="C538" s="29" t="s">
        <v>27</v>
      </c>
      <c r="D538" s="29" t="s">
        <v>154</v>
      </c>
      <c r="E538" s="183">
        <v>115</v>
      </c>
      <c r="F538" s="183">
        <v>66.099999999999994</v>
      </c>
      <c r="G538" s="169">
        <f>SUM(113/E538)*(H538-F538-0)</f>
        <v>14.640869565217397</v>
      </c>
      <c r="H538" s="184">
        <v>81</v>
      </c>
      <c r="I538" s="185" t="s">
        <v>101</v>
      </c>
      <c r="J538" s="46"/>
      <c r="K538" s="69"/>
    </row>
    <row r="539" spans="1:34" s="2" customFormat="1" ht="16" customHeight="1" x14ac:dyDescent="0.15">
      <c r="A539" s="118">
        <v>18</v>
      </c>
      <c r="B539" s="201">
        <v>46230</v>
      </c>
      <c r="C539" s="29" t="s">
        <v>27</v>
      </c>
      <c r="D539" s="29" t="s">
        <v>154</v>
      </c>
      <c r="E539" s="203">
        <v>125</v>
      </c>
      <c r="F539" s="203">
        <v>70.400000000000006</v>
      </c>
      <c r="G539" s="22">
        <f t="shared" ref="G539" si="171">SUM(113/E539)*(H539-F539-0)</f>
        <v>23.142399999999995</v>
      </c>
      <c r="H539" s="203">
        <v>96</v>
      </c>
      <c r="I539" s="204" t="s">
        <v>83</v>
      </c>
      <c r="J539" s="46"/>
      <c r="K539" s="69"/>
    </row>
    <row r="540" spans="1:34" s="2" customFormat="1" ht="16" customHeight="1" x14ac:dyDescent="0.15">
      <c r="A540" s="118">
        <v>19</v>
      </c>
      <c r="B540" s="31"/>
      <c r="C540" s="29" t="s">
        <v>27</v>
      </c>
      <c r="D540" s="29" t="s">
        <v>154</v>
      </c>
      <c r="E540" s="21"/>
      <c r="F540" s="21"/>
      <c r="G540" s="22"/>
      <c r="H540" s="26"/>
      <c r="I540" s="28"/>
      <c r="J540" s="46"/>
      <c r="K540" s="69"/>
    </row>
    <row r="541" spans="1:34" s="2" customFormat="1" ht="16" customHeight="1" thickBot="1" x14ac:dyDescent="0.2">
      <c r="A541" s="119">
        <v>20</v>
      </c>
      <c r="B541" s="103"/>
      <c r="C541" s="91" t="s">
        <v>27</v>
      </c>
      <c r="D541" s="91" t="s">
        <v>154</v>
      </c>
      <c r="E541" s="92"/>
      <c r="F541" s="92"/>
      <c r="G541" s="93"/>
      <c r="H541" s="101"/>
      <c r="I541" s="95"/>
      <c r="J541" s="71"/>
      <c r="K541" s="72"/>
    </row>
    <row r="542" spans="1:34" s="2" customFormat="1" ht="16" customHeight="1" x14ac:dyDescent="0.15">
      <c r="A542" s="117">
        <v>1</v>
      </c>
      <c r="B542" s="130">
        <v>46055</v>
      </c>
      <c r="C542" s="59" t="s">
        <v>16</v>
      </c>
      <c r="D542" s="59" t="s">
        <v>17</v>
      </c>
      <c r="E542" s="60">
        <v>125</v>
      </c>
      <c r="F542" s="60">
        <v>70.400000000000006</v>
      </c>
      <c r="G542" s="61">
        <f t="shared" si="168"/>
        <v>4.158399999999995</v>
      </c>
      <c r="H542" s="60">
        <v>75</v>
      </c>
      <c r="I542" s="124" t="s">
        <v>83</v>
      </c>
      <c r="J542" s="57">
        <v>1</v>
      </c>
      <c r="K542" s="42">
        <f>SMALL($G$542:$G$561,J542)</f>
        <v>1.7237288135593194</v>
      </c>
    </row>
    <row r="543" spans="1:34" s="2" customFormat="1" ht="16" customHeight="1" x14ac:dyDescent="0.15">
      <c r="A543" s="118">
        <v>2</v>
      </c>
      <c r="B543" s="190">
        <v>46069</v>
      </c>
      <c r="C543" s="59" t="s">
        <v>16</v>
      </c>
      <c r="D543" s="59" t="s">
        <v>17</v>
      </c>
      <c r="E543" s="191">
        <v>113</v>
      </c>
      <c r="F543" s="191">
        <v>68.5</v>
      </c>
      <c r="G543" s="61">
        <f t="shared" ref="G543:G544" si="172">SUM(113/E543)*(H543-F543-0)</f>
        <v>14.5</v>
      </c>
      <c r="H543" s="304">
        <v>83</v>
      </c>
      <c r="I543" s="192" t="s">
        <v>107</v>
      </c>
      <c r="J543" s="52">
        <v>2</v>
      </c>
      <c r="K543" s="42">
        <f>SMALL($G$542:$G$561,J543)</f>
        <v>4.158399999999995</v>
      </c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</row>
    <row r="544" spans="1:34" s="2" customFormat="1" ht="16" customHeight="1" x14ac:dyDescent="0.15">
      <c r="A544" s="118">
        <v>3</v>
      </c>
      <c r="B544" s="125">
        <v>46076</v>
      </c>
      <c r="C544" s="59" t="s">
        <v>16</v>
      </c>
      <c r="D544" s="59" t="s">
        <v>17</v>
      </c>
      <c r="E544" s="60">
        <v>118</v>
      </c>
      <c r="F544" s="60">
        <v>67.2</v>
      </c>
      <c r="G544" s="61">
        <f t="shared" si="172"/>
        <v>16.088135593220336</v>
      </c>
      <c r="H544" s="62">
        <v>84</v>
      </c>
      <c r="I544" s="124" t="s">
        <v>101</v>
      </c>
      <c r="J544" s="49">
        <v>3</v>
      </c>
      <c r="K544" s="42">
        <f t="shared" ref="K544:K547" si="173">SMALL($G$542:$G$561,J544)</f>
        <v>6.5118644067796581</v>
      </c>
    </row>
    <row r="545" spans="1:31" s="2" customFormat="1" ht="16" customHeight="1" x14ac:dyDescent="0.15">
      <c r="A545" s="118">
        <v>4</v>
      </c>
      <c r="B545" s="125">
        <v>46083</v>
      </c>
      <c r="C545" s="59" t="s">
        <v>16</v>
      </c>
      <c r="D545" s="59" t="s">
        <v>17</v>
      </c>
      <c r="E545" s="60">
        <v>118</v>
      </c>
      <c r="F545" s="60">
        <v>67.2</v>
      </c>
      <c r="G545" s="61">
        <f t="shared" ref="G545" si="174">SUM(113/E545)*(H545-F545-0)</f>
        <v>6.5118644067796581</v>
      </c>
      <c r="H545" s="62">
        <v>74</v>
      </c>
      <c r="I545" s="124" t="s">
        <v>101</v>
      </c>
      <c r="J545" s="49">
        <v>4</v>
      </c>
      <c r="K545" s="42">
        <f t="shared" si="173"/>
        <v>6.8703999999999947</v>
      </c>
    </row>
    <row r="546" spans="1:31" s="2" customFormat="1" ht="16" customHeight="1" x14ac:dyDescent="0.15">
      <c r="A546" s="118">
        <v>5</v>
      </c>
      <c r="B546" s="130">
        <v>46090</v>
      </c>
      <c r="C546" s="59" t="s">
        <v>16</v>
      </c>
      <c r="D546" s="59" t="s">
        <v>17</v>
      </c>
      <c r="E546" s="60">
        <v>125</v>
      </c>
      <c r="F546" s="60">
        <v>70.400000000000006</v>
      </c>
      <c r="G546" s="61">
        <f t="shared" ref="G546" si="175">SUM(113/E546)*(H546-F546-0)</f>
        <v>8.6783999999999946</v>
      </c>
      <c r="H546" s="60">
        <v>80</v>
      </c>
      <c r="I546" s="124" t="s">
        <v>83</v>
      </c>
      <c r="J546" s="49">
        <v>5</v>
      </c>
      <c r="K546" s="42">
        <f t="shared" si="173"/>
        <v>8.4271186440677948</v>
      </c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  <c r="AA546" s="9"/>
      <c r="AB546" s="9"/>
      <c r="AC546" s="9"/>
      <c r="AD546" s="9"/>
      <c r="AE546" s="9"/>
    </row>
    <row r="547" spans="1:31" s="2" customFormat="1" ht="16" customHeight="1" x14ac:dyDescent="0.15">
      <c r="A547" s="118">
        <v>6</v>
      </c>
      <c r="B547" s="130">
        <v>46104</v>
      </c>
      <c r="C547" s="59" t="s">
        <v>16</v>
      </c>
      <c r="D547" s="59" t="s">
        <v>17</v>
      </c>
      <c r="E547" s="60">
        <v>125</v>
      </c>
      <c r="F547" s="60">
        <v>70.400000000000006</v>
      </c>
      <c r="G547" s="61">
        <f t="shared" ref="G547" si="176">SUM(113/E547)*(H547-F547-0)</f>
        <v>10.486399999999994</v>
      </c>
      <c r="H547" s="60">
        <v>82</v>
      </c>
      <c r="I547" s="124" t="s">
        <v>83</v>
      </c>
      <c r="J547" s="49">
        <v>6</v>
      </c>
      <c r="K547" s="42">
        <f t="shared" si="173"/>
        <v>8.4271186440677948</v>
      </c>
    </row>
    <row r="548" spans="1:31" s="2" customFormat="1" ht="16" customHeight="1" x14ac:dyDescent="0.15">
      <c r="A548" s="118">
        <v>7</v>
      </c>
      <c r="B548" s="125">
        <v>46132</v>
      </c>
      <c r="C548" s="59" t="s">
        <v>16</v>
      </c>
      <c r="D548" s="59" t="s">
        <v>17</v>
      </c>
      <c r="E548" s="60">
        <v>118</v>
      </c>
      <c r="F548" s="60">
        <v>67.2</v>
      </c>
      <c r="G548" s="61">
        <f t="shared" ref="G548" si="177">SUM(113/E548)*(H548-F548-0)</f>
        <v>10.34237288135593</v>
      </c>
      <c r="H548" s="62">
        <v>78</v>
      </c>
      <c r="I548" s="124" t="s">
        <v>101</v>
      </c>
      <c r="J548" s="49">
        <v>7</v>
      </c>
      <c r="K548" s="42">
        <f t="shared" ref="K548" si="178">SMALL($G$542:$G$561,J548)</f>
        <v>8.6783999999999946</v>
      </c>
    </row>
    <row r="549" spans="1:31" s="2" customFormat="1" ht="16" customHeight="1" x14ac:dyDescent="0.15">
      <c r="A549" s="118">
        <v>8</v>
      </c>
      <c r="B549" s="125">
        <v>46153</v>
      </c>
      <c r="C549" s="59" t="s">
        <v>16</v>
      </c>
      <c r="D549" s="59" t="s">
        <v>17</v>
      </c>
      <c r="E549" s="60">
        <v>118</v>
      </c>
      <c r="F549" s="60">
        <v>67.2</v>
      </c>
      <c r="G549" s="61">
        <f t="shared" ref="G549:G551" si="179">SUM(113/E549)*(H549-F549-0)</f>
        <v>8.4271186440677948</v>
      </c>
      <c r="H549" s="62">
        <v>76</v>
      </c>
      <c r="I549" s="124" t="s">
        <v>101</v>
      </c>
      <c r="J549" s="49">
        <v>8</v>
      </c>
      <c r="K549" s="42">
        <f>SMALL($G$542:$G$561,J549)</f>
        <v>8.6783999999999946</v>
      </c>
    </row>
    <row r="550" spans="1:31" s="2" customFormat="1" ht="16" customHeight="1" thickBot="1" x14ac:dyDescent="0.2">
      <c r="A550" s="118">
        <v>9</v>
      </c>
      <c r="B550" s="130">
        <v>46160</v>
      </c>
      <c r="C550" s="59" t="s">
        <v>16</v>
      </c>
      <c r="D550" s="59" t="s">
        <v>17</v>
      </c>
      <c r="E550" s="60">
        <v>125</v>
      </c>
      <c r="F550" s="60">
        <v>70.400000000000006</v>
      </c>
      <c r="G550" s="61">
        <f t="shared" si="179"/>
        <v>11.390399999999994</v>
      </c>
      <c r="H550" s="60">
        <v>83</v>
      </c>
      <c r="I550" s="124" t="s">
        <v>83</v>
      </c>
      <c r="J550" s="54"/>
      <c r="K550" s="43">
        <f>AVERAGE(K542:K549)</f>
        <v>6.6844288135593191</v>
      </c>
    </row>
    <row r="551" spans="1:31" s="2" customFormat="1" ht="16" customHeight="1" thickTop="1" x14ac:dyDescent="0.15">
      <c r="A551" s="118">
        <v>10</v>
      </c>
      <c r="B551" s="218">
        <v>46167</v>
      </c>
      <c r="C551" s="59" t="s">
        <v>16</v>
      </c>
      <c r="D551" s="59" t="s">
        <v>17</v>
      </c>
      <c r="E551" s="191">
        <v>131</v>
      </c>
      <c r="F551" s="191">
        <v>68.099999999999994</v>
      </c>
      <c r="G551" s="61">
        <f t="shared" si="179"/>
        <v>12.852671755725195</v>
      </c>
      <c r="H551" s="304">
        <v>83</v>
      </c>
      <c r="I551" s="192" t="s">
        <v>68</v>
      </c>
      <c r="J551" s="46"/>
      <c r="K551" s="42"/>
    </row>
    <row r="552" spans="1:31" s="2" customFormat="1" ht="16" customHeight="1" x14ac:dyDescent="0.15">
      <c r="A552" s="118">
        <v>11</v>
      </c>
      <c r="B552" s="130">
        <v>46181</v>
      </c>
      <c r="C552" s="59" t="s">
        <v>16</v>
      </c>
      <c r="D552" s="59" t="s">
        <v>17</v>
      </c>
      <c r="E552" s="60">
        <v>125</v>
      </c>
      <c r="F552" s="60">
        <v>70.400000000000006</v>
      </c>
      <c r="G552" s="61">
        <f t="shared" ref="G552:G553" si="180">SUM(113/E552)*(H552-F552-0)</f>
        <v>11.390399999999994</v>
      </c>
      <c r="H552" s="60">
        <v>83</v>
      </c>
      <c r="I552" s="124" t="s">
        <v>83</v>
      </c>
      <c r="J552" s="46"/>
      <c r="K552" s="42"/>
    </row>
    <row r="553" spans="1:31" s="2" customFormat="1" ht="16" customHeight="1" x14ac:dyDescent="0.15">
      <c r="A553" s="118">
        <v>12</v>
      </c>
      <c r="B553" s="125">
        <v>46216</v>
      </c>
      <c r="C553" s="59" t="s">
        <v>16</v>
      </c>
      <c r="D553" s="59" t="s">
        <v>17</v>
      </c>
      <c r="E553" s="60">
        <v>118</v>
      </c>
      <c r="F553" s="60">
        <v>67.2</v>
      </c>
      <c r="G553" s="61">
        <f t="shared" si="180"/>
        <v>13.215254237288132</v>
      </c>
      <c r="H553" s="62">
        <v>81</v>
      </c>
      <c r="I553" s="124" t="s">
        <v>101</v>
      </c>
      <c r="J553" s="46"/>
      <c r="K553" s="42"/>
    </row>
    <row r="554" spans="1:31" s="2" customFormat="1" ht="16" customHeight="1" x14ac:dyDescent="0.15">
      <c r="A554" s="118">
        <v>13</v>
      </c>
      <c r="B554" s="130">
        <v>46230</v>
      </c>
      <c r="C554" s="59" t="s">
        <v>16</v>
      </c>
      <c r="D554" s="59" t="s">
        <v>17</v>
      </c>
      <c r="E554" s="60">
        <v>125</v>
      </c>
      <c r="F554" s="60">
        <v>70.400000000000006</v>
      </c>
      <c r="G554" s="61">
        <f t="shared" ref="G554" si="181">SUM(113/E554)*(H554-F554-0)</f>
        <v>8.6783999999999946</v>
      </c>
      <c r="H554" s="60">
        <v>80</v>
      </c>
      <c r="I554" s="124" t="s">
        <v>83</v>
      </c>
      <c r="J554" s="46"/>
      <c r="K554" s="42"/>
    </row>
    <row r="555" spans="1:31" s="2" customFormat="1" ht="16" customHeight="1" x14ac:dyDescent="0.15">
      <c r="A555" s="118">
        <v>14</v>
      </c>
      <c r="B555" s="130">
        <v>46244</v>
      </c>
      <c r="C555" s="59" t="s">
        <v>16</v>
      </c>
      <c r="D555" s="59" t="s">
        <v>17</v>
      </c>
      <c r="E555" s="60">
        <v>125</v>
      </c>
      <c r="F555" s="60">
        <v>70.400000000000006</v>
      </c>
      <c r="G555" s="61">
        <f t="shared" ref="G555:G556" si="182">SUM(113/E555)*(H555-F555-0)</f>
        <v>9.5823999999999945</v>
      </c>
      <c r="H555" s="60">
        <v>81</v>
      </c>
      <c r="I555" s="124" t="s">
        <v>83</v>
      </c>
      <c r="J555" s="46"/>
      <c r="K555" s="42"/>
    </row>
    <row r="556" spans="1:31" s="2" customFormat="1" ht="16" customHeight="1" x14ac:dyDescent="0.15">
      <c r="A556" s="118">
        <v>15</v>
      </c>
      <c r="B556" s="125">
        <v>46258</v>
      </c>
      <c r="C556" s="59" t="s">
        <v>16</v>
      </c>
      <c r="D556" s="59" t="s">
        <v>17</v>
      </c>
      <c r="E556" s="60">
        <v>118</v>
      </c>
      <c r="F556" s="60">
        <v>67.2</v>
      </c>
      <c r="G556" s="61">
        <f t="shared" si="182"/>
        <v>8.4271186440677948</v>
      </c>
      <c r="H556" s="62">
        <v>76</v>
      </c>
      <c r="I556" s="124" t="s">
        <v>101</v>
      </c>
      <c r="J556" s="46"/>
      <c r="K556" s="42"/>
    </row>
    <row r="557" spans="1:31" s="2" customFormat="1" ht="16" customHeight="1" x14ac:dyDescent="0.15">
      <c r="A557" s="118">
        <v>16</v>
      </c>
      <c r="B557" s="24" t="s">
        <v>100</v>
      </c>
      <c r="C557" s="29" t="s">
        <v>16</v>
      </c>
      <c r="D557" s="29" t="s">
        <v>17</v>
      </c>
      <c r="E557" s="21">
        <v>118</v>
      </c>
      <c r="F557" s="21">
        <v>67.2</v>
      </c>
      <c r="G557" s="22">
        <f t="shared" ref="G557:G561" si="183">SUM(113/E557)*(H557-F557-0)</f>
        <v>1.7237288135593194</v>
      </c>
      <c r="H557" s="30">
        <v>69</v>
      </c>
      <c r="I557" s="23" t="s">
        <v>101</v>
      </c>
      <c r="J557" s="46"/>
      <c r="K557" s="44"/>
    </row>
    <row r="558" spans="1:31" s="2" customFormat="1" ht="16" customHeight="1" x14ac:dyDescent="0.15">
      <c r="A558" s="118">
        <v>17</v>
      </c>
      <c r="B558" s="31" t="s">
        <v>108</v>
      </c>
      <c r="C558" s="29" t="s">
        <v>16</v>
      </c>
      <c r="D558" s="29" t="s">
        <v>17</v>
      </c>
      <c r="E558" s="21">
        <v>125</v>
      </c>
      <c r="F558" s="21">
        <v>70.400000000000006</v>
      </c>
      <c r="G558" s="22">
        <f t="shared" si="183"/>
        <v>6.8703999999999947</v>
      </c>
      <c r="H558" s="21">
        <v>78</v>
      </c>
      <c r="I558" s="23" t="s">
        <v>83</v>
      </c>
      <c r="J558" s="46"/>
      <c r="K558" s="44"/>
    </row>
    <row r="559" spans="1:31" s="2" customFormat="1" ht="16" customHeight="1" x14ac:dyDescent="0.15">
      <c r="A559" s="118">
        <v>18</v>
      </c>
      <c r="B559" s="31" t="s">
        <v>120</v>
      </c>
      <c r="C559" s="29" t="s">
        <v>16</v>
      </c>
      <c r="D559" s="29" t="s">
        <v>17</v>
      </c>
      <c r="E559" s="21">
        <v>125</v>
      </c>
      <c r="F559" s="21">
        <v>70.400000000000006</v>
      </c>
      <c r="G559" s="22">
        <f t="shared" si="183"/>
        <v>15.006399999999996</v>
      </c>
      <c r="H559" s="21">
        <v>87</v>
      </c>
      <c r="I559" s="23" t="s">
        <v>83</v>
      </c>
      <c r="J559" s="46"/>
      <c r="K559" s="44"/>
    </row>
    <row r="560" spans="1:31" s="2" customFormat="1" ht="16" customHeight="1" x14ac:dyDescent="0.15">
      <c r="A560" s="118">
        <v>19</v>
      </c>
      <c r="B560" s="31" t="s">
        <v>124</v>
      </c>
      <c r="C560" s="29" t="s">
        <v>16</v>
      </c>
      <c r="D560" s="29" t="s">
        <v>17</v>
      </c>
      <c r="E560" s="21">
        <v>125</v>
      </c>
      <c r="F560" s="21">
        <v>70.400000000000006</v>
      </c>
      <c r="G560" s="22">
        <f t="shared" si="183"/>
        <v>20.430399999999995</v>
      </c>
      <c r="H560" s="21">
        <v>93</v>
      </c>
      <c r="I560" s="23" t="s">
        <v>83</v>
      </c>
      <c r="J560" s="46"/>
      <c r="K560" s="44"/>
    </row>
    <row r="561" spans="1:34" s="2" customFormat="1" ht="16" customHeight="1" thickBot="1" x14ac:dyDescent="0.2">
      <c r="A561" s="119">
        <v>20</v>
      </c>
      <c r="B561" s="90">
        <v>46034</v>
      </c>
      <c r="C561" s="91" t="s">
        <v>16</v>
      </c>
      <c r="D561" s="91" t="s">
        <v>17</v>
      </c>
      <c r="E561" s="92">
        <v>118</v>
      </c>
      <c r="F561" s="92">
        <v>67.2</v>
      </c>
      <c r="G561" s="93">
        <f t="shared" si="183"/>
        <v>12.257627118644065</v>
      </c>
      <c r="H561" s="94">
        <v>80</v>
      </c>
      <c r="I561" s="99" t="s">
        <v>101</v>
      </c>
      <c r="J561" s="58"/>
      <c r="K561" s="42"/>
    </row>
    <row r="562" spans="1:34" s="2" customFormat="1" ht="16" customHeight="1" x14ac:dyDescent="0.15">
      <c r="A562" s="266">
        <v>1</v>
      </c>
      <c r="B562" s="36" t="s">
        <v>111</v>
      </c>
      <c r="C562" s="227" t="s">
        <v>27</v>
      </c>
      <c r="D562" s="227" t="s">
        <v>133</v>
      </c>
      <c r="E562" s="38">
        <v>131</v>
      </c>
      <c r="F562" s="38">
        <v>68.099999999999994</v>
      </c>
      <c r="G562" s="165">
        <f t="shared" ref="G562:G563" si="184">SUM(113/E562)*(H562-F562-0)</f>
        <v>27.516793893129776</v>
      </c>
      <c r="H562" s="40">
        <v>100</v>
      </c>
      <c r="I562" s="41" t="s">
        <v>68</v>
      </c>
      <c r="J562" s="267">
        <v>1</v>
      </c>
      <c r="K562" s="324">
        <f t="shared" ref="K562:K569" si="185">SMALL($G$562:$G$581,J562)</f>
        <v>14.554399999999996</v>
      </c>
    </row>
    <row r="563" spans="1:34" s="2" customFormat="1" ht="16" customHeight="1" x14ac:dyDescent="0.15">
      <c r="A563" s="266">
        <v>2</v>
      </c>
      <c r="B563" s="245">
        <v>46034</v>
      </c>
      <c r="C563" s="173" t="s">
        <v>27</v>
      </c>
      <c r="D563" s="173" t="s">
        <v>133</v>
      </c>
      <c r="E563" s="220">
        <v>118</v>
      </c>
      <c r="F563" s="220">
        <v>67.2</v>
      </c>
      <c r="G563" s="165">
        <f t="shared" si="184"/>
        <v>21.833898305084745</v>
      </c>
      <c r="H563" s="236">
        <v>90</v>
      </c>
      <c r="I563" s="244" t="s">
        <v>101</v>
      </c>
      <c r="J563" s="268">
        <v>2</v>
      </c>
      <c r="K563" s="152">
        <f t="shared" si="185"/>
        <v>18.253846153846155</v>
      </c>
    </row>
    <row r="564" spans="1:34" s="2" customFormat="1" ht="16" customHeight="1" x14ac:dyDescent="0.15">
      <c r="A564" s="266">
        <v>3</v>
      </c>
      <c r="B564" s="201">
        <v>46041</v>
      </c>
      <c r="C564" s="227" t="s">
        <v>27</v>
      </c>
      <c r="D564" s="227" t="s">
        <v>133</v>
      </c>
      <c r="E564" s="220">
        <v>113</v>
      </c>
      <c r="F564" s="220">
        <v>68.5</v>
      </c>
      <c r="G564" s="39">
        <f t="shared" ref="G564:G574" si="186">SUM(113/E564)*(H564-F564-0)</f>
        <v>31.5</v>
      </c>
      <c r="H564" s="236">
        <v>100</v>
      </c>
      <c r="I564" s="166" t="s">
        <v>107</v>
      </c>
      <c r="J564" s="269">
        <v>3</v>
      </c>
      <c r="K564" s="152">
        <f t="shared" si="185"/>
        <v>18.5</v>
      </c>
    </row>
    <row r="565" spans="1:34" s="2" customFormat="1" ht="16" customHeight="1" x14ac:dyDescent="0.15">
      <c r="A565" s="266">
        <v>4</v>
      </c>
      <c r="B565" s="245">
        <v>46076</v>
      </c>
      <c r="C565" s="173" t="s">
        <v>27</v>
      </c>
      <c r="D565" s="173" t="s">
        <v>133</v>
      </c>
      <c r="E565" s="220">
        <v>118</v>
      </c>
      <c r="F565" s="220">
        <v>67.2</v>
      </c>
      <c r="G565" s="165">
        <f t="shared" si="186"/>
        <v>20.876271186440675</v>
      </c>
      <c r="H565" s="236">
        <v>89</v>
      </c>
      <c r="I565" s="244" t="s">
        <v>101</v>
      </c>
      <c r="J565" s="151">
        <v>4</v>
      </c>
      <c r="K565" s="152">
        <f t="shared" si="185"/>
        <v>19.918644067796606</v>
      </c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  <c r="AA565" s="9"/>
      <c r="AB565" s="9"/>
      <c r="AC565" s="9"/>
      <c r="AD565" s="9"/>
      <c r="AE565" s="9"/>
    </row>
    <row r="566" spans="1:34" s="2" customFormat="1" ht="16" customHeight="1" x14ac:dyDescent="0.15">
      <c r="A566" s="266">
        <v>5</v>
      </c>
      <c r="B566" s="245">
        <v>46083</v>
      </c>
      <c r="C566" s="173" t="s">
        <v>27</v>
      </c>
      <c r="D566" s="173" t="s">
        <v>133</v>
      </c>
      <c r="E566" s="220">
        <v>118</v>
      </c>
      <c r="F566" s="220">
        <v>67.2</v>
      </c>
      <c r="G566" s="165">
        <f t="shared" ref="G566" si="187">SUM(113/E566)*(H566-F566-0)</f>
        <v>22.79152542372881</v>
      </c>
      <c r="H566" s="236">
        <v>91</v>
      </c>
      <c r="I566" s="244" t="s">
        <v>101</v>
      </c>
      <c r="J566" s="273">
        <v>5</v>
      </c>
      <c r="K566" s="152">
        <f t="shared" si="185"/>
        <v>20.876271186440675</v>
      </c>
    </row>
    <row r="567" spans="1:34" s="2" customFormat="1" ht="16" customHeight="1" x14ac:dyDescent="0.15">
      <c r="A567" s="266">
        <v>6</v>
      </c>
      <c r="B567" s="245">
        <v>46132</v>
      </c>
      <c r="C567" s="173" t="s">
        <v>27</v>
      </c>
      <c r="D567" s="173" t="s">
        <v>133</v>
      </c>
      <c r="E567" s="220">
        <v>118</v>
      </c>
      <c r="F567" s="220">
        <v>67.2</v>
      </c>
      <c r="G567" s="165">
        <f t="shared" ref="G567:G569" si="188">SUM(113/E567)*(H567-F567-0)</f>
        <v>19.918644067796606</v>
      </c>
      <c r="H567" s="236">
        <v>88</v>
      </c>
      <c r="I567" s="244" t="s">
        <v>101</v>
      </c>
      <c r="J567" s="151">
        <v>6</v>
      </c>
      <c r="K567" s="152">
        <f t="shared" si="185"/>
        <v>20.876271186440675</v>
      </c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</row>
    <row r="568" spans="1:34" s="2" customFormat="1" ht="16" customHeight="1" x14ac:dyDescent="0.15">
      <c r="A568" s="266">
        <v>7</v>
      </c>
      <c r="B568" s="201">
        <v>46139</v>
      </c>
      <c r="C568" s="173" t="s">
        <v>27</v>
      </c>
      <c r="D568" s="173" t="s">
        <v>133</v>
      </c>
      <c r="E568" s="203">
        <v>124</v>
      </c>
      <c r="F568" s="203">
        <v>68.7</v>
      </c>
      <c r="G568" s="165">
        <f t="shared" si="188"/>
        <v>22.144354838709674</v>
      </c>
      <c r="H568" s="296">
        <v>93</v>
      </c>
      <c r="I568" s="204" t="s">
        <v>156</v>
      </c>
      <c r="J568" s="151">
        <v>7</v>
      </c>
      <c r="K568" s="152">
        <f t="shared" si="185"/>
        <v>21.786399999999997</v>
      </c>
    </row>
    <row r="569" spans="1:34" s="2" customFormat="1" ht="16" customHeight="1" x14ac:dyDescent="0.15">
      <c r="A569" s="266">
        <v>8</v>
      </c>
      <c r="B569" s="201">
        <v>46146</v>
      </c>
      <c r="C569" s="202" t="s">
        <v>27</v>
      </c>
      <c r="D569" s="202" t="s">
        <v>133</v>
      </c>
      <c r="E569" s="183">
        <v>120</v>
      </c>
      <c r="F569" s="183">
        <v>68.5</v>
      </c>
      <c r="G569" s="165">
        <f t="shared" si="188"/>
        <v>26.837499999999999</v>
      </c>
      <c r="H569" s="184">
        <v>97</v>
      </c>
      <c r="I569" s="185" t="s">
        <v>83</v>
      </c>
      <c r="J569" s="151">
        <v>8</v>
      </c>
      <c r="K569" s="323">
        <f t="shared" si="185"/>
        <v>21.833898305084745</v>
      </c>
    </row>
    <row r="570" spans="1:34" s="2" customFormat="1" ht="16" customHeight="1" thickBot="1" x14ac:dyDescent="0.2">
      <c r="A570" s="266">
        <v>9</v>
      </c>
      <c r="B570" s="245">
        <v>46153</v>
      </c>
      <c r="C570" s="173" t="s">
        <v>27</v>
      </c>
      <c r="D570" s="173" t="s">
        <v>133</v>
      </c>
      <c r="E570" s="220">
        <v>118</v>
      </c>
      <c r="F570" s="220">
        <v>67.2</v>
      </c>
      <c r="G570" s="165">
        <f t="shared" ref="G570" si="189">SUM(113/E570)*(H570-F570-0)</f>
        <v>26.622033898305084</v>
      </c>
      <c r="H570" s="236">
        <v>95</v>
      </c>
      <c r="I570" s="244" t="s">
        <v>101</v>
      </c>
      <c r="J570" s="274"/>
      <c r="K570" s="67">
        <f>AVERAGE(K562:K569)</f>
        <v>19.574966362451104</v>
      </c>
    </row>
    <row r="571" spans="1:34" s="2" customFormat="1" ht="16" customHeight="1" thickTop="1" x14ac:dyDescent="0.15">
      <c r="A571" s="266">
        <v>10</v>
      </c>
      <c r="B571" s="201">
        <v>46174</v>
      </c>
      <c r="C571" s="227" t="s">
        <v>27</v>
      </c>
      <c r="D571" s="227" t="s">
        <v>133</v>
      </c>
      <c r="E571" s="220">
        <v>113</v>
      </c>
      <c r="F571" s="220">
        <v>68.5</v>
      </c>
      <c r="G571" s="39">
        <f t="shared" ref="G571" si="190">SUM(113/E571)*(H571-F571-0)</f>
        <v>29.5</v>
      </c>
      <c r="H571" s="236">
        <v>98</v>
      </c>
      <c r="I571" s="166" t="s">
        <v>107</v>
      </c>
      <c r="J571" s="275"/>
      <c r="K571" s="66"/>
    </row>
    <row r="572" spans="1:34" s="2" customFormat="1" ht="16" customHeight="1" x14ac:dyDescent="0.15">
      <c r="A572" s="266">
        <v>11</v>
      </c>
      <c r="B572" s="201">
        <v>46216</v>
      </c>
      <c r="C572" s="227" t="s">
        <v>27</v>
      </c>
      <c r="D572" s="227" t="s">
        <v>133</v>
      </c>
      <c r="E572" s="183">
        <v>115</v>
      </c>
      <c r="F572" s="183">
        <v>66.099999999999994</v>
      </c>
      <c r="G572" s="169">
        <f>SUM(113/E572)*(H572-F572-0)</f>
        <v>24.466956521739135</v>
      </c>
      <c r="H572" s="184">
        <v>91</v>
      </c>
      <c r="I572" s="185" t="s">
        <v>101</v>
      </c>
      <c r="J572" s="276"/>
      <c r="K572" s="66"/>
    </row>
    <row r="573" spans="1:34" s="2" customFormat="1" ht="16" customHeight="1" x14ac:dyDescent="0.15">
      <c r="A573" s="266">
        <v>12</v>
      </c>
      <c r="B573" s="130" t="s">
        <v>91</v>
      </c>
      <c r="C573" s="59" t="s">
        <v>27</v>
      </c>
      <c r="D573" s="59" t="s">
        <v>133</v>
      </c>
      <c r="E573" s="270">
        <v>130</v>
      </c>
      <c r="F573" s="270">
        <v>68</v>
      </c>
      <c r="G573" s="61">
        <f t="shared" si="186"/>
        <v>18.253846153846155</v>
      </c>
      <c r="H573" s="271">
        <v>89</v>
      </c>
      <c r="I573" s="272" t="s">
        <v>4</v>
      </c>
      <c r="J573" s="275"/>
      <c r="K573" s="66"/>
    </row>
    <row r="574" spans="1:34" s="2" customFormat="1" ht="16" customHeight="1" x14ac:dyDescent="0.15">
      <c r="A574" s="266">
        <v>13</v>
      </c>
      <c r="B574" s="190" t="s">
        <v>93</v>
      </c>
      <c r="C574" s="179" t="s">
        <v>27</v>
      </c>
      <c r="D574" s="179" t="s">
        <v>133</v>
      </c>
      <c r="E574" s="180">
        <v>120</v>
      </c>
      <c r="F574" s="180">
        <v>68.5</v>
      </c>
      <c r="G574" s="61">
        <f t="shared" si="186"/>
        <v>29.662499999999998</v>
      </c>
      <c r="H574" s="181">
        <v>100</v>
      </c>
      <c r="I574" s="200" t="s">
        <v>83</v>
      </c>
      <c r="J574" s="275"/>
      <c r="K574" s="66"/>
    </row>
    <row r="575" spans="1:34" s="2" customFormat="1" ht="16" customHeight="1" x14ac:dyDescent="0.15">
      <c r="A575" s="266">
        <v>14</v>
      </c>
      <c r="B575" s="125" t="s">
        <v>99</v>
      </c>
      <c r="C575" s="59" t="s">
        <v>27</v>
      </c>
      <c r="D575" s="59" t="s">
        <v>133</v>
      </c>
      <c r="E575" s="60">
        <v>125</v>
      </c>
      <c r="F575" s="60">
        <v>68.900000000000006</v>
      </c>
      <c r="G575" s="61">
        <f t="shared" ref="G575:G581" si="191">SUM(113/E575)*(H575-F575-0)</f>
        <v>21.786399999999997</v>
      </c>
      <c r="H575" s="62">
        <v>93</v>
      </c>
      <c r="I575" s="124" t="s">
        <v>3</v>
      </c>
      <c r="J575" s="275"/>
      <c r="K575" s="66"/>
    </row>
    <row r="576" spans="1:34" s="2" customFormat="1" ht="16" customHeight="1" x14ac:dyDescent="0.15">
      <c r="A576" s="266">
        <v>15</v>
      </c>
      <c r="B576" s="125" t="s">
        <v>100</v>
      </c>
      <c r="C576" s="59" t="s">
        <v>27</v>
      </c>
      <c r="D576" s="59" t="s">
        <v>133</v>
      </c>
      <c r="E576" s="60">
        <v>118</v>
      </c>
      <c r="F576" s="60">
        <v>67.2</v>
      </c>
      <c r="G576" s="61">
        <f t="shared" si="191"/>
        <v>20.876271186440675</v>
      </c>
      <c r="H576" s="62">
        <v>89</v>
      </c>
      <c r="I576" s="124" t="s">
        <v>101</v>
      </c>
      <c r="J576" s="275"/>
      <c r="K576" s="66"/>
    </row>
    <row r="577" spans="1:34" s="2" customFormat="1" ht="16" customHeight="1" x14ac:dyDescent="0.15">
      <c r="A577" s="266">
        <v>16</v>
      </c>
      <c r="B577" s="190" t="s">
        <v>102</v>
      </c>
      <c r="C577" s="179" t="s">
        <v>27</v>
      </c>
      <c r="D577" s="179" t="s">
        <v>133</v>
      </c>
      <c r="E577" s="180">
        <v>120</v>
      </c>
      <c r="F577" s="180">
        <v>68.5</v>
      </c>
      <c r="G577" s="176">
        <f t="shared" si="191"/>
        <v>24.012499999999999</v>
      </c>
      <c r="H577" s="181">
        <v>94</v>
      </c>
      <c r="I577" s="200" t="s">
        <v>83</v>
      </c>
      <c r="J577" s="277"/>
      <c r="K577" s="69"/>
    </row>
    <row r="578" spans="1:34" s="2" customFormat="1" ht="16" customHeight="1" x14ac:dyDescent="0.15">
      <c r="A578" s="266">
        <v>17</v>
      </c>
      <c r="B578" s="125" t="s">
        <v>103</v>
      </c>
      <c r="C578" s="59" t="s">
        <v>27</v>
      </c>
      <c r="D578" s="59" t="s">
        <v>133</v>
      </c>
      <c r="E578" s="60">
        <v>125</v>
      </c>
      <c r="F578" s="60">
        <v>68.900000000000006</v>
      </c>
      <c r="G578" s="61">
        <f t="shared" si="191"/>
        <v>14.554399999999996</v>
      </c>
      <c r="H578" s="62">
        <v>85</v>
      </c>
      <c r="I578" s="124" t="s">
        <v>3</v>
      </c>
      <c r="J578" s="275"/>
      <c r="K578" s="69"/>
    </row>
    <row r="579" spans="1:34" s="2" customFormat="1" ht="16" customHeight="1" x14ac:dyDescent="0.15">
      <c r="A579" s="266">
        <v>18</v>
      </c>
      <c r="B579" s="218" t="s">
        <v>105</v>
      </c>
      <c r="C579" s="59" t="s">
        <v>27</v>
      </c>
      <c r="D579" s="59" t="s">
        <v>133</v>
      </c>
      <c r="E579" s="60">
        <v>131</v>
      </c>
      <c r="F579" s="60">
        <v>68.099999999999994</v>
      </c>
      <c r="G579" s="61">
        <f t="shared" si="191"/>
        <v>22.341221374045805</v>
      </c>
      <c r="H579" s="62">
        <v>94</v>
      </c>
      <c r="I579" s="63" t="s">
        <v>68</v>
      </c>
      <c r="J579" s="275"/>
      <c r="K579" s="69"/>
    </row>
    <row r="580" spans="1:34" s="2" customFormat="1" ht="16" customHeight="1" x14ac:dyDescent="0.15">
      <c r="A580" s="266">
        <v>19</v>
      </c>
      <c r="B580" s="190" t="s">
        <v>106</v>
      </c>
      <c r="C580" s="59" t="s">
        <v>27</v>
      </c>
      <c r="D580" s="59" t="s">
        <v>133</v>
      </c>
      <c r="E580" s="221">
        <v>113</v>
      </c>
      <c r="F580" s="221">
        <v>68.5</v>
      </c>
      <c r="G580" s="61">
        <f t="shared" si="191"/>
        <v>18.5</v>
      </c>
      <c r="H580" s="60">
        <v>87</v>
      </c>
      <c r="I580" s="223" t="s">
        <v>107</v>
      </c>
      <c r="J580" s="275"/>
      <c r="K580" s="69"/>
    </row>
    <row r="581" spans="1:34" s="2" customFormat="1" ht="16" customHeight="1" thickBot="1" x14ac:dyDescent="0.2">
      <c r="A581" s="266">
        <v>20</v>
      </c>
      <c r="B581" s="310" t="s">
        <v>108</v>
      </c>
      <c r="C581" s="278" t="s">
        <v>27</v>
      </c>
      <c r="D581" s="278" t="s">
        <v>133</v>
      </c>
      <c r="E581" s="229">
        <v>120</v>
      </c>
      <c r="F581" s="229">
        <v>68.5</v>
      </c>
      <c r="G581" s="149">
        <f t="shared" si="191"/>
        <v>28.720833333333331</v>
      </c>
      <c r="H581" s="230">
        <v>99</v>
      </c>
      <c r="I581" s="279" t="s">
        <v>83</v>
      </c>
      <c r="J581" s="280"/>
      <c r="K581" s="72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</row>
    <row r="582" spans="1:34" s="2" customFormat="1" ht="16" customHeight="1" x14ac:dyDescent="0.15">
      <c r="A582" s="96">
        <v>1</v>
      </c>
      <c r="B582" s="190">
        <v>46041</v>
      </c>
      <c r="C582" s="290" t="s">
        <v>13</v>
      </c>
      <c r="D582" s="290" t="s">
        <v>14</v>
      </c>
      <c r="E582" s="221">
        <v>113</v>
      </c>
      <c r="F582" s="221">
        <v>68.5</v>
      </c>
      <c r="G582" s="110">
        <f t="shared" ref="G582" si="192">SUM(113/E582)*(H582-F582-0)</f>
        <v>19.5</v>
      </c>
      <c r="H582" s="222">
        <v>88</v>
      </c>
      <c r="I582" s="223" t="s">
        <v>107</v>
      </c>
      <c r="J582" s="64">
        <v>1</v>
      </c>
      <c r="K582" s="65">
        <f t="shared" ref="K582:K588" si="193">SMALL($G$582:$G$601,J582)</f>
        <v>5.5542372881355906</v>
      </c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  <c r="AA582" s="3"/>
      <c r="AB582" s="3"/>
      <c r="AC582" s="3"/>
      <c r="AD582" s="3"/>
      <c r="AE582" s="3"/>
      <c r="AF582" s="3"/>
      <c r="AG582" s="3"/>
      <c r="AH582" s="3"/>
    </row>
    <row r="583" spans="1:34" s="2" customFormat="1" ht="16" customHeight="1" x14ac:dyDescent="0.15">
      <c r="A583" s="97">
        <v>2</v>
      </c>
      <c r="B583" s="130">
        <v>46055</v>
      </c>
      <c r="C583" s="59" t="s">
        <v>13</v>
      </c>
      <c r="D583" s="59" t="s">
        <v>14</v>
      </c>
      <c r="E583" s="60">
        <v>125</v>
      </c>
      <c r="F583" s="60">
        <v>70.400000000000006</v>
      </c>
      <c r="G583" s="61">
        <f t="shared" ref="G583:G584" si="194">SUM(113/E583)*(H583-F583-0)</f>
        <v>17.718399999999995</v>
      </c>
      <c r="H583" s="60">
        <v>90</v>
      </c>
      <c r="I583" s="124" t="s">
        <v>83</v>
      </c>
      <c r="J583" s="52">
        <v>2</v>
      </c>
      <c r="K583" s="66">
        <f t="shared" si="193"/>
        <v>6.1208333333333336</v>
      </c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  <c r="AA583" s="9"/>
      <c r="AB583" s="9"/>
      <c r="AC583" s="9"/>
      <c r="AD583" s="9"/>
      <c r="AE583" s="9"/>
      <c r="AF583" s="9"/>
    </row>
    <row r="584" spans="1:34" s="2" customFormat="1" ht="16" customHeight="1" x14ac:dyDescent="0.15">
      <c r="A584" s="97">
        <v>3</v>
      </c>
      <c r="B584" s="218">
        <v>46097</v>
      </c>
      <c r="C584" s="59" t="s">
        <v>13</v>
      </c>
      <c r="D584" s="59" t="s">
        <v>14</v>
      </c>
      <c r="E584" s="60">
        <v>131</v>
      </c>
      <c r="F584" s="60">
        <v>68.099999999999994</v>
      </c>
      <c r="G584" s="61">
        <f t="shared" si="194"/>
        <v>10.264885496183211</v>
      </c>
      <c r="H584" s="62">
        <v>80</v>
      </c>
      <c r="I584" s="63" t="s">
        <v>68</v>
      </c>
      <c r="J584" s="49">
        <v>3</v>
      </c>
      <c r="K584" s="66">
        <f t="shared" si="193"/>
        <v>7.2522388059701441</v>
      </c>
    </row>
    <row r="585" spans="1:34" s="2" customFormat="1" ht="16" customHeight="1" x14ac:dyDescent="0.15">
      <c r="A585" s="97">
        <v>4</v>
      </c>
      <c r="B585" s="130">
        <v>46104</v>
      </c>
      <c r="C585" s="59" t="s">
        <v>13</v>
      </c>
      <c r="D585" s="59" t="s">
        <v>14</v>
      </c>
      <c r="E585" s="60">
        <v>125</v>
      </c>
      <c r="F585" s="60">
        <v>70.400000000000006</v>
      </c>
      <c r="G585" s="61">
        <f t="shared" ref="G585" si="195">SUM(113/E585)*(H585-F585-0)</f>
        <v>14.102399999999996</v>
      </c>
      <c r="H585" s="60">
        <v>86</v>
      </c>
      <c r="I585" s="124" t="s">
        <v>83</v>
      </c>
      <c r="J585" s="46">
        <v>4</v>
      </c>
      <c r="K585" s="66">
        <f t="shared" si="193"/>
        <v>8.0041666666666664</v>
      </c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  <c r="AA585" s="9"/>
      <c r="AB585" s="9"/>
      <c r="AC585" s="9"/>
      <c r="AD585" s="9"/>
      <c r="AE585" s="9"/>
    </row>
    <row r="586" spans="1:34" s="2" customFormat="1" ht="16" customHeight="1" x14ac:dyDescent="0.15">
      <c r="A586" s="97">
        <v>5</v>
      </c>
      <c r="B586" s="130">
        <v>46118</v>
      </c>
      <c r="C586" s="59" t="s">
        <v>13</v>
      </c>
      <c r="D586" s="59" t="s">
        <v>14</v>
      </c>
      <c r="E586" s="175">
        <v>120</v>
      </c>
      <c r="F586" s="175">
        <v>68.5</v>
      </c>
      <c r="G586" s="176">
        <f t="shared" ref="G586:G589" si="196">SUM(113/E586)*(H586-F586-0)</f>
        <v>8.0041666666666664</v>
      </c>
      <c r="H586" s="181">
        <v>77</v>
      </c>
      <c r="I586" s="182" t="s">
        <v>83</v>
      </c>
      <c r="J586" s="48">
        <v>5</v>
      </c>
      <c r="K586" s="66">
        <f t="shared" si="193"/>
        <v>8.9458333333333329</v>
      </c>
    </row>
    <row r="587" spans="1:34" s="2" customFormat="1" ht="16" customHeight="1" x14ac:dyDescent="0.15">
      <c r="A587" s="97">
        <v>6</v>
      </c>
      <c r="B587" s="125">
        <v>46132</v>
      </c>
      <c r="C587" s="290" t="s">
        <v>13</v>
      </c>
      <c r="D587" s="290" t="s">
        <v>14</v>
      </c>
      <c r="E587" s="60">
        <v>118</v>
      </c>
      <c r="F587" s="60">
        <v>67.2</v>
      </c>
      <c r="G587" s="61">
        <f t="shared" si="196"/>
        <v>10.34237288135593</v>
      </c>
      <c r="H587" s="62">
        <v>78</v>
      </c>
      <c r="I587" s="124" t="s">
        <v>101</v>
      </c>
      <c r="J587" s="48">
        <v>6</v>
      </c>
      <c r="K587" s="66">
        <f t="shared" si="193"/>
        <v>9.3847457627118622</v>
      </c>
    </row>
    <row r="588" spans="1:34" s="2" customFormat="1" ht="16" customHeight="1" x14ac:dyDescent="0.15">
      <c r="A588" s="97">
        <v>7</v>
      </c>
      <c r="B588" s="328">
        <v>46139</v>
      </c>
      <c r="C588" s="290" t="s">
        <v>13</v>
      </c>
      <c r="D588" s="290" t="s">
        <v>14</v>
      </c>
      <c r="E588" s="215">
        <v>124</v>
      </c>
      <c r="F588" s="215">
        <v>68.7</v>
      </c>
      <c r="G588" s="61">
        <f t="shared" si="196"/>
        <v>12.120161290322578</v>
      </c>
      <c r="H588" s="329">
        <v>82</v>
      </c>
      <c r="I588" s="216" t="s">
        <v>156</v>
      </c>
      <c r="J588" s="48">
        <v>7</v>
      </c>
      <c r="K588" s="66">
        <f t="shared" si="193"/>
        <v>9.3847457627118622</v>
      </c>
    </row>
    <row r="589" spans="1:34" s="2" customFormat="1" ht="16" customHeight="1" x14ac:dyDescent="0.15">
      <c r="A589" s="97">
        <v>8</v>
      </c>
      <c r="B589" s="328">
        <v>46146</v>
      </c>
      <c r="C589" s="214" t="s">
        <v>13</v>
      </c>
      <c r="D589" s="214" t="s">
        <v>14</v>
      </c>
      <c r="E589" s="335">
        <v>120</v>
      </c>
      <c r="F589" s="335">
        <v>68.5</v>
      </c>
      <c r="G589" s="61">
        <f t="shared" si="196"/>
        <v>11.770833333333334</v>
      </c>
      <c r="H589" s="336">
        <v>81</v>
      </c>
      <c r="I589" s="337" t="s">
        <v>83</v>
      </c>
      <c r="J589" s="48">
        <v>8</v>
      </c>
      <c r="K589" s="66">
        <f>SMALL($G$582:$G$601,J589)</f>
        <v>9.4022900763358823</v>
      </c>
    </row>
    <row r="590" spans="1:34" s="2" customFormat="1" ht="16" customHeight="1" thickBot="1" x14ac:dyDescent="0.2">
      <c r="A590" s="97">
        <v>9</v>
      </c>
      <c r="B590" s="328">
        <v>46160</v>
      </c>
      <c r="C590" s="214" t="s">
        <v>13</v>
      </c>
      <c r="D590" s="214" t="s">
        <v>14</v>
      </c>
      <c r="E590" s="335">
        <v>120</v>
      </c>
      <c r="F590" s="335">
        <v>68.5</v>
      </c>
      <c r="G590" s="61">
        <f t="shared" ref="G590:G591" si="197">SUM(113/E590)*(H590-F590-0)</f>
        <v>14.595833333333333</v>
      </c>
      <c r="H590" s="336">
        <v>84</v>
      </c>
      <c r="I590" s="337" t="s">
        <v>83</v>
      </c>
      <c r="J590" s="50"/>
      <c r="K590" s="67">
        <f>AVERAGE(K582:K589)</f>
        <v>8.0061363786498347</v>
      </c>
    </row>
    <row r="591" spans="1:34" s="2" customFormat="1" ht="16" customHeight="1" thickTop="1" x14ac:dyDescent="0.15">
      <c r="A591" s="97">
        <v>10</v>
      </c>
      <c r="B591" s="218">
        <v>46167</v>
      </c>
      <c r="C591" s="59" t="s">
        <v>13</v>
      </c>
      <c r="D591" s="59" t="s">
        <v>14</v>
      </c>
      <c r="E591" s="60">
        <v>131</v>
      </c>
      <c r="F591" s="60">
        <v>68.099999999999994</v>
      </c>
      <c r="G591" s="61">
        <f t="shared" si="197"/>
        <v>9.4022900763358823</v>
      </c>
      <c r="H591" s="62">
        <v>79</v>
      </c>
      <c r="I591" s="63" t="s">
        <v>68</v>
      </c>
      <c r="J591" s="46"/>
      <c r="K591" s="66"/>
    </row>
    <row r="592" spans="1:34" s="2" customFormat="1" ht="16" customHeight="1" x14ac:dyDescent="0.15">
      <c r="A592" s="97">
        <v>11</v>
      </c>
      <c r="B592" s="328">
        <v>46202</v>
      </c>
      <c r="C592" s="214" t="s">
        <v>13</v>
      </c>
      <c r="D592" s="214" t="s">
        <v>14</v>
      </c>
      <c r="E592" s="335">
        <v>120</v>
      </c>
      <c r="F592" s="335">
        <v>68.5</v>
      </c>
      <c r="G592" s="61">
        <f>SUM(113/E592)*(H592-F592-0)</f>
        <v>9.8874999999999993</v>
      </c>
      <c r="H592" s="336">
        <v>79</v>
      </c>
      <c r="I592" s="337" t="s">
        <v>83</v>
      </c>
      <c r="J592" s="46"/>
      <c r="K592" s="66"/>
    </row>
    <row r="593" spans="1:34" s="2" customFormat="1" ht="16" customHeight="1" x14ac:dyDescent="0.15">
      <c r="A593" s="97">
        <v>12</v>
      </c>
      <c r="B593" s="328">
        <v>46209</v>
      </c>
      <c r="C593" s="214" t="s">
        <v>13</v>
      </c>
      <c r="D593" s="214" t="s">
        <v>14</v>
      </c>
      <c r="E593" s="335">
        <v>120</v>
      </c>
      <c r="F593" s="335">
        <v>68.5</v>
      </c>
      <c r="G593" s="61">
        <f>SUM(113/E593)*(H593-F593-0)</f>
        <v>8.9458333333333329</v>
      </c>
      <c r="H593" s="336">
        <v>78</v>
      </c>
      <c r="I593" s="337" t="s">
        <v>83</v>
      </c>
      <c r="J593" s="46"/>
      <c r="K593" s="66"/>
    </row>
    <row r="594" spans="1:34" s="2" customFormat="1" ht="16" customHeight="1" x14ac:dyDescent="0.15">
      <c r="A594" s="97">
        <v>13</v>
      </c>
      <c r="B594" s="130">
        <v>46216</v>
      </c>
      <c r="C594" s="59" t="s">
        <v>13</v>
      </c>
      <c r="D594" s="59" t="s">
        <v>14</v>
      </c>
      <c r="E594" s="60">
        <v>118</v>
      </c>
      <c r="F594" s="60">
        <v>67.2</v>
      </c>
      <c r="G594" s="61">
        <f t="shared" ref="G594" si="198">SUM(113/E594)*(H594-F594-0)</f>
        <v>9.3847457627118622</v>
      </c>
      <c r="H594" s="62">
        <v>77</v>
      </c>
      <c r="I594" s="124" t="s">
        <v>101</v>
      </c>
      <c r="J594" s="46"/>
      <c r="K594" s="66"/>
    </row>
    <row r="595" spans="1:34" s="2" customFormat="1" ht="16" customHeight="1" x14ac:dyDescent="0.15">
      <c r="A595" s="97">
        <v>14</v>
      </c>
      <c r="B595" s="328">
        <v>46230</v>
      </c>
      <c r="C595" s="214" t="s">
        <v>13</v>
      </c>
      <c r="D595" s="214" t="s">
        <v>14</v>
      </c>
      <c r="E595" s="335">
        <v>120</v>
      </c>
      <c r="F595" s="335">
        <v>68.5</v>
      </c>
      <c r="G595" s="61">
        <f>SUM(113/E595)*(H595-F595-0)</f>
        <v>12.7125</v>
      </c>
      <c r="H595" s="336">
        <v>82</v>
      </c>
      <c r="I595" s="337" t="s">
        <v>83</v>
      </c>
      <c r="J595" s="46"/>
      <c r="K595" s="66"/>
    </row>
    <row r="596" spans="1:34" s="2" customFormat="1" ht="16" customHeight="1" x14ac:dyDescent="0.15">
      <c r="A596" s="97">
        <v>15</v>
      </c>
      <c r="B596" s="218">
        <v>46237</v>
      </c>
      <c r="C596" s="59" t="s">
        <v>13</v>
      </c>
      <c r="D596" s="59" t="s">
        <v>14</v>
      </c>
      <c r="E596" s="60">
        <v>131</v>
      </c>
      <c r="F596" s="60">
        <v>68.099999999999994</v>
      </c>
      <c r="G596" s="61">
        <f>SUM(113/E596)*(H596-F596-0)</f>
        <v>9.4022900763358823</v>
      </c>
      <c r="H596" s="62">
        <v>79</v>
      </c>
      <c r="I596" s="63" t="s">
        <v>68</v>
      </c>
      <c r="J596" s="46"/>
      <c r="K596" s="66"/>
    </row>
    <row r="597" spans="1:34" s="2" customFormat="1" ht="16" customHeight="1" x14ac:dyDescent="0.15">
      <c r="A597" s="97">
        <v>16</v>
      </c>
      <c r="B597" s="328">
        <v>46244</v>
      </c>
      <c r="C597" s="214" t="s">
        <v>13</v>
      </c>
      <c r="D597" s="214" t="s">
        <v>14</v>
      </c>
      <c r="E597" s="335">
        <v>120</v>
      </c>
      <c r="F597" s="335">
        <v>68.5</v>
      </c>
      <c r="G597" s="61">
        <f>SUM(113/E597)*(H597-F597-0)</f>
        <v>6.1208333333333336</v>
      </c>
      <c r="H597" s="336">
        <v>75</v>
      </c>
      <c r="I597" s="337" t="s">
        <v>83</v>
      </c>
      <c r="J597" s="46"/>
      <c r="K597" s="69"/>
    </row>
    <row r="598" spans="1:34" s="2" customFormat="1" ht="16" customHeight="1" x14ac:dyDescent="0.15">
      <c r="A598" s="97">
        <v>17</v>
      </c>
      <c r="B598" s="130">
        <v>46251</v>
      </c>
      <c r="C598" s="59" t="s">
        <v>13</v>
      </c>
      <c r="D598" s="59" t="s">
        <v>14</v>
      </c>
      <c r="E598" s="60">
        <v>134</v>
      </c>
      <c r="F598" s="60">
        <v>70.400000000000006</v>
      </c>
      <c r="G598" s="61">
        <f t="shared" ref="G598:G607" si="199">SUM(113/E598)*(H598-F598-0)</f>
        <v>7.2522388059701441</v>
      </c>
      <c r="H598" s="60">
        <v>79</v>
      </c>
      <c r="I598" s="124" t="s">
        <v>4</v>
      </c>
      <c r="J598" s="46"/>
      <c r="K598" s="69"/>
    </row>
    <row r="599" spans="1:34" s="2" customFormat="1" ht="16" customHeight="1" x14ac:dyDescent="0.15">
      <c r="A599" s="97">
        <v>18</v>
      </c>
      <c r="B599" s="130">
        <v>46258</v>
      </c>
      <c r="C599" s="59" t="s">
        <v>13</v>
      </c>
      <c r="D599" s="59" t="s">
        <v>14</v>
      </c>
      <c r="E599" s="60">
        <v>118</v>
      </c>
      <c r="F599" s="60">
        <v>67.2</v>
      </c>
      <c r="G599" s="61">
        <f t="shared" si="199"/>
        <v>5.5542372881355906</v>
      </c>
      <c r="H599" s="62">
        <v>73</v>
      </c>
      <c r="I599" s="124" t="s">
        <v>101</v>
      </c>
      <c r="J599" s="46"/>
      <c r="K599" s="69"/>
    </row>
    <row r="600" spans="1:34" s="2" customFormat="1" ht="16" customHeight="1" x14ac:dyDescent="0.15">
      <c r="A600" s="97">
        <v>19</v>
      </c>
      <c r="B600" s="31">
        <v>46027</v>
      </c>
      <c r="C600" s="29" t="s">
        <v>13</v>
      </c>
      <c r="D600" s="29" t="s">
        <v>14</v>
      </c>
      <c r="E600" s="21">
        <v>125</v>
      </c>
      <c r="F600" s="21">
        <v>70.400000000000006</v>
      </c>
      <c r="G600" s="22">
        <f t="shared" si="199"/>
        <v>12.294399999999996</v>
      </c>
      <c r="H600" s="21">
        <v>84</v>
      </c>
      <c r="I600" s="23" t="s">
        <v>83</v>
      </c>
      <c r="J600" s="46"/>
      <c r="K600" s="69"/>
    </row>
    <row r="601" spans="1:34" s="2" customFormat="1" ht="16" customHeight="1" thickBot="1" x14ac:dyDescent="0.2">
      <c r="A601" s="98">
        <v>20</v>
      </c>
      <c r="B601" s="103">
        <v>46034</v>
      </c>
      <c r="C601" s="91" t="s">
        <v>13</v>
      </c>
      <c r="D601" s="91" t="s">
        <v>14</v>
      </c>
      <c r="E601" s="92">
        <v>118</v>
      </c>
      <c r="F601" s="92">
        <v>67.2</v>
      </c>
      <c r="G601" s="93">
        <f t="shared" si="199"/>
        <v>9.3847457627118622</v>
      </c>
      <c r="H601" s="94">
        <v>77</v>
      </c>
      <c r="I601" s="99" t="s">
        <v>101</v>
      </c>
      <c r="J601" s="71"/>
      <c r="K601" s="72"/>
    </row>
    <row r="602" spans="1:34" s="2" customFormat="1" ht="16" customHeight="1" x14ac:dyDescent="0.15">
      <c r="A602" s="79">
        <v>1</v>
      </c>
      <c r="B602" s="158" t="s">
        <v>114</v>
      </c>
      <c r="C602" s="108" t="s">
        <v>25</v>
      </c>
      <c r="D602" s="108" t="s">
        <v>26</v>
      </c>
      <c r="E602" s="109">
        <v>125</v>
      </c>
      <c r="F602" s="109">
        <v>70.400000000000006</v>
      </c>
      <c r="G602" s="110">
        <f t="shared" si="199"/>
        <v>17.718399999999995</v>
      </c>
      <c r="H602" s="109">
        <v>90</v>
      </c>
      <c r="I602" s="153" t="s">
        <v>83</v>
      </c>
      <c r="J602" s="64">
        <v>1</v>
      </c>
      <c r="K602" s="65">
        <f t="shared" ref="K602:K609" si="200">SMALL($G$602:$G$621,J602)</f>
        <v>11.770833333333334</v>
      </c>
    </row>
    <row r="603" spans="1:34" s="2" customFormat="1" ht="16" customHeight="1" x14ac:dyDescent="0.15">
      <c r="A603" s="80">
        <v>2</v>
      </c>
      <c r="B603" s="130" t="s">
        <v>115</v>
      </c>
      <c r="C603" s="59" t="s">
        <v>25</v>
      </c>
      <c r="D603" s="59" t="s">
        <v>26</v>
      </c>
      <c r="E603" s="60">
        <v>130</v>
      </c>
      <c r="F603" s="60">
        <v>71.8</v>
      </c>
      <c r="G603" s="61">
        <f t="shared" si="199"/>
        <v>20.166153846153851</v>
      </c>
      <c r="H603" s="62">
        <v>95</v>
      </c>
      <c r="I603" s="124" t="s">
        <v>116</v>
      </c>
      <c r="J603" s="46">
        <v>2</v>
      </c>
      <c r="K603" s="66">
        <f t="shared" si="200"/>
        <v>12.257627118644065</v>
      </c>
    </row>
    <row r="604" spans="1:34" s="2" customFormat="1" ht="16" customHeight="1" x14ac:dyDescent="0.15">
      <c r="A604" s="80">
        <v>3</v>
      </c>
      <c r="B604" s="125" t="s">
        <v>119</v>
      </c>
      <c r="C604" s="59" t="s">
        <v>25</v>
      </c>
      <c r="D604" s="59" t="s">
        <v>26</v>
      </c>
      <c r="E604" s="60">
        <v>118</v>
      </c>
      <c r="F604" s="60">
        <v>67.2</v>
      </c>
      <c r="G604" s="61">
        <f t="shared" si="199"/>
        <v>14.172881355932201</v>
      </c>
      <c r="H604" s="62">
        <v>82</v>
      </c>
      <c r="I604" s="124" t="s">
        <v>101</v>
      </c>
      <c r="J604" s="46">
        <v>3</v>
      </c>
      <c r="K604" s="66">
        <f t="shared" si="200"/>
        <v>13.654166666666667</v>
      </c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</row>
    <row r="605" spans="1:34" s="2" customFormat="1" ht="16" customHeight="1" x14ac:dyDescent="0.15">
      <c r="A605" s="80">
        <v>4</v>
      </c>
      <c r="B605" s="130" t="s">
        <v>124</v>
      </c>
      <c r="C605" s="59" t="s">
        <v>25</v>
      </c>
      <c r="D605" s="59" t="s">
        <v>26</v>
      </c>
      <c r="E605" s="60">
        <v>125</v>
      </c>
      <c r="F605" s="60">
        <v>70.400000000000006</v>
      </c>
      <c r="G605" s="61">
        <f t="shared" si="199"/>
        <v>24.046399999999995</v>
      </c>
      <c r="H605" s="60">
        <v>97</v>
      </c>
      <c r="I605" s="124" t="s">
        <v>83</v>
      </c>
      <c r="J605" s="47">
        <v>4</v>
      </c>
      <c r="K605" s="66">
        <f t="shared" si="200"/>
        <v>14.172881355932201</v>
      </c>
    </row>
    <row r="606" spans="1:34" s="2" customFormat="1" ht="16" customHeight="1" x14ac:dyDescent="0.15">
      <c r="A606" s="80">
        <v>5</v>
      </c>
      <c r="B606" s="130" t="s">
        <v>127</v>
      </c>
      <c r="C606" s="59" t="s">
        <v>25</v>
      </c>
      <c r="D606" s="59" t="s">
        <v>26</v>
      </c>
      <c r="E606" s="60">
        <v>125</v>
      </c>
      <c r="F606" s="60">
        <v>70.400000000000006</v>
      </c>
      <c r="G606" s="61">
        <f t="shared" si="199"/>
        <v>15.006399999999996</v>
      </c>
      <c r="H606" s="60">
        <v>87</v>
      </c>
      <c r="I606" s="124" t="s">
        <v>83</v>
      </c>
      <c r="J606" s="46">
        <v>5</v>
      </c>
      <c r="K606" s="66">
        <f t="shared" si="200"/>
        <v>15.006399999999996</v>
      </c>
    </row>
    <row r="607" spans="1:34" s="2" customFormat="1" ht="16" customHeight="1" x14ac:dyDescent="0.15">
      <c r="A607" s="80">
        <v>6</v>
      </c>
      <c r="B607" s="130">
        <v>46027</v>
      </c>
      <c r="C607" s="59" t="s">
        <v>25</v>
      </c>
      <c r="D607" s="59" t="s">
        <v>26</v>
      </c>
      <c r="E607" s="60">
        <v>125</v>
      </c>
      <c r="F607" s="60">
        <v>70.400000000000006</v>
      </c>
      <c r="G607" s="61">
        <f t="shared" si="199"/>
        <v>21.334399999999995</v>
      </c>
      <c r="H607" s="60">
        <v>94</v>
      </c>
      <c r="I607" s="124" t="s">
        <v>83</v>
      </c>
      <c r="J607" s="48">
        <v>6</v>
      </c>
      <c r="K607" s="66">
        <f t="shared" si="200"/>
        <v>15.130508474576269</v>
      </c>
    </row>
    <row r="608" spans="1:34" s="2" customFormat="1" ht="16" customHeight="1" x14ac:dyDescent="0.15">
      <c r="A608" s="80">
        <v>7</v>
      </c>
      <c r="B608" s="125">
        <v>46034</v>
      </c>
      <c r="C608" s="59" t="s">
        <v>25</v>
      </c>
      <c r="D608" s="59" t="s">
        <v>26</v>
      </c>
      <c r="E608" s="60">
        <v>118</v>
      </c>
      <c r="F608" s="60">
        <v>67.2</v>
      </c>
      <c r="G608" s="61">
        <f t="shared" ref="G608:G609" si="201">SUM(113/E608)*(H608-F608-0)</f>
        <v>12.257627118644065</v>
      </c>
      <c r="H608" s="62">
        <v>80</v>
      </c>
      <c r="I608" s="124" t="s">
        <v>101</v>
      </c>
      <c r="J608" s="46">
        <v>7</v>
      </c>
      <c r="K608" s="66">
        <f t="shared" si="200"/>
        <v>17.045762711864406</v>
      </c>
    </row>
    <row r="609" spans="1:32" s="2" customFormat="1" ht="16" customHeight="1" x14ac:dyDescent="0.15">
      <c r="A609" s="80">
        <v>8</v>
      </c>
      <c r="B609" s="130">
        <v>46055</v>
      </c>
      <c r="C609" s="59" t="s">
        <v>25</v>
      </c>
      <c r="D609" s="59" t="s">
        <v>26</v>
      </c>
      <c r="E609" s="60">
        <v>125</v>
      </c>
      <c r="F609" s="60">
        <v>70.400000000000006</v>
      </c>
      <c r="G609" s="61">
        <f t="shared" si="201"/>
        <v>26.758399999999995</v>
      </c>
      <c r="H609" s="60">
        <v>100</v>
      </c>
      <c r="I609" s="124" t="s">
        <v>83</v>
      </c>
      <c r="J609" s="46">
        <v>8</v>
      </c>
      <c r="K609" s="66">
        <f t="shared" si="200"/>
        <v>17.718399999999995</v>
      </c>
    </row>
    <row r="610" spans="1:32" s="2" customFormat="1" ht="16" customHeight="1" thickBot="1" x14ac:dyDescent="0.2">
      <c r="A610" s="80">
        <v>9</v>
      </c>
      <c r="B610" s="190">
        <v>46069</v>
      </c>
      <c r="C610" s="59" t="s">
        <v>25</v>
      </c>
      <c r="D610" s="59" t="s">
        <v>26</v>
      </c>
      <c r="E610" s="221">
        <v>113</v>
      </c>
      <c r="F610" s="221">
        <v>68.5</v>
      </c>
      <c r="G610" s="61">
        <f t="shared" ref="G610:G611" si="202">SUM(113/E610)*(H610-F610-0)</f>
        <v>21.5</v>
      </c>
      <c r="H610" s="62">
        <v>90</v>
      </c>
      <c r="I610" s="223" t="s">
        <v>107</v>
      </c>
      <c r="J610" s="46"/>
      <c r="K610" s="67">
        <f>AVERAGE(K602:K609)</f>
        <v>14.59457245762712</v>
      </c>
    </row>
    <row r="611" spans="1:32" s="2" customFormat="1" ht="16" customHeight="1" thickTop="1" x14ac:dyDescent="0.15">
      <c r="A611" s="80">
        <v>10</v>
      </c>
      <c r="B611" s="125">
        <v>46076</v>
      </c>
      <c r="C611" s="59" t="s">
        <v>25</v>
      </c>
      <c r="D611" s="59" t="s">
        <v>26</v>
      </c>
      <c r="E611" s="60">
        <v>118</v>
      </c>
      <c r="F611" s="60">
        <v>67.2</v>
      </c>
      <c r="G611" s="61">
        <f t="shared" si="202"/>
        <v>15.130508474576269</v>
      </c>
      <c r="H611" s="62">
        <v>83</v>
      </c>
      <c r="I611" s="124" t="s">
        <v>101</v>
      </c>
      <c r="J611" s="49"/>
      <c r="K611" s="66"/>
    </row>
    <row r="612" spans="1:32" s="2" customFormat="1" ht="16" customHeight="1" x14ac:dyDescent="0.15">
      <c r="A612" s="80">
        <v>11</v>
      </c>
      <c r="B612" s="130">
        <v>46090</v>
      </c>
      <c r="C612" s="59" t="s">
        <v>25</v>
      </c>
      <c r="D612" s="59" t="s">
        <v>26</v>
      </c>
      <c r="E612" s="60">
        <v>125</v>
      </c>
      <c r="F612" s="60">
        <v>70.400000000000006</v>
      </c>
      <c r="G612" s="61">
        <f t="shared" ref="G612" si="203">SUM(113/E612)*(H612-F612-0)</f>
        <v>18.622399999999995</v>
      </c>
      <c r="H612" s="60">
        <v>91</v>
      </c>
      <c r="I612" s="124" t="s">
        <v>83</v>
      </c>
      <c r="J612" s="46"/>
      <c r="K612" s="66"/>
    </row>
    <row r="613" spans="1:32" s="2" customFormat="1" ht="16" customHeight="1" x14ac:dyDescent="0.15">
      <c r="A613" s="80">
        <v>12</v>
      </c>
      <c r="B613" s="130">
        <v>46118</v>
      </c>
      <c r="C613" s="59" t="s">
        <v>25</v>
      </c>
      <c r="D613" s="59" t="s">
        <v>26</v>
      </c>
      <c r="E613" s="60">
        <v>125</v>
      </c>
      <c r="F613" s="60">
        <v>70.400000000000006</v>
      </c>
      <c r="G613" s="61">
        <f t="shared" ref="G613" si="204">SUM(113/E613)*(H613-F613-0)</f>
        <v>23.142399999999995</v>
      </c>
      <c r="H613" s="60">
        <v>96</v>
      </c>
      <c r="I613" s="124" t="s">
        <v>83</v>
      </c>
      <c r="J613" s="46"/>
      <c r="K613" s="66"/>
    </row>
    <row r="614" spans="1:32" s="2" customFormat="1" ht="16" customHeight="1" x14ac:dyDescent="0.15">
      <c r="A614" s="80">
        <v>13</v>
      </c>
      <c r="B614" s="125">
        <v>46153</v>
      </c>
      <c r="C614" s="59" t="s">
        <v>25</v>
      </c>
      <c r="D614" s="59" t="s">
        <v>26</v>
      </c>
      <c r="E614" s="60">
        <v>118</v>
      </c>
      <c r="F614" s="60">
        <v>67.2</v>
      </c>
      <c r="G614" s="61">
        <f t="shared" ref="G614:G616" si="205">SUM(113/E614)*(H614-F614-0)</f>
        <v>17.045762711864406</v>
      </c>
      <c r="H614" s="62">
        <v>85</v>
      </c>
      <c r="I614" s="124" t="s">
        <v>101</v>
      </c>
      <c r="J614" s="46"/>
      <c r="K614" s="66"/>
    </row>
    <row r="615" spans="1:32" s="2" customFormat="1" ht="16" customHeight="1" x14ac:dyDescent="0.15">
      <c r="A615" s="80">
        <v>14</v>
      </c>
      <c r="B615" s="328">
        <v>46160</v>
      </c>
      <c r="C615" s="59" t="s">
        <v>25</v>
      </c>
      <c r="D615" s="59" t="s">
        <v>26</v>
      </c>
      <c r="E615" s="335">
        <v>120</v>
      </c>
      <c r="F615" s="335">
        <v>68.5</v>
      </c>
      <c r="G615" s="61">
        <f t="shared" si="205"/>
        <v>11.770833333333334</v>
      </c>
      <c r="H615" s="336">
        <v>81</v>
      </c>
      <c r="I615" s="337" t="s">
        <v>83</v>
      </c>
      <c r="J615" s="50"/>
      <c r="K615" s="66"/>
    </row>
    <row r="616" spans="1:32" s="2" customFormat="1" ht="16" customHeight="1" x14ac:dyDescent="0.15">
      <c r="A616" s="80">
        <v>15</v>
      </c>
      <c r="B616" s="190">
        <v>46174</v>
      </c>
      <c r="C616" s="59" t="s">
        <v>25</v>
      </c>
      <c r="D616" s="59" t="s">
        <v>26</v>
      </c>
      <c r="E616" s="221">
        <v>113</v>
      </c>
      <c r="F616" s="221">
        <v>68.5</v>
      </c>
      <c r="G616" s="61">
        <f t="shared" si="205"/>
        <v>20.5</v>
      </c>
      <c r="H616" s="62">
        <v>89</v>
      </c>
      <c r="I616" s="223" t="s">
        <v>107</v>
      </c>
      <c r="J616" s="46"/>
      <c r="K616" s="66"/>
    </row>
    <row r="617" spans="1:32" s="2" customFormat="1" ht="16" customHeight="1" x14ac:dyDescent="0.15">
      <c r="A617" s="80">
        <v>16</v>
      </c>
      <c r="B617" s="328">
        <v>46181</v>
      </c>
      <c r="C617" s="59" t="s">
        <v>25</v>
      </c>
      <c r="D617" s="59" t="s">
        <v>26</v>
      </c>
      <c r="E617" s="335">
        <v>120</v>
      </c>
      <c r="F617" s="335">
        <v>68.5</v>
      </c>
      <c r="G617" s="61">
        <f t="shared" ref="G617" si="206">SUM(113/E617)*(H617-F617-0)</f>
        <v>18.362500000000001</v>
      </c>
      <c r="H617" s="336">
        <v>88</v>
      </c>
      <c r="I617" s="337" t="s">
        <v>83</v>
      </c>
      <c r="J617" s="46"/>
      <c r="K617" s="69"/>
    </row>
    <row r="618" spans="1:32" s="2" customFormat="1" ht="16" customHeight="1" x14ac:dyDescent="0.15">
      <c r="A618" s="80">
        <v>17</v>
      </c>
      <c r="B618" s="218">
        <v>46195</v>
      </c>
      <c r="C618" s="59" t="s">
        <v>25</v>
      </c>
      <c r="D618" s="59" t="s">
        <v>26</v>
      </c>
      <c r="E618" s="60">
        <v>131</v>
      </c>
      <c r="F618" s="60">
        <v>68.099999999999994</v>
      </c>
      <c r="G618" s="61">
        <f t="shared" ref="G618:G641" si="207">SUM(113/E618)*(H618-F618-0)</f>
        <v>19.753435114503823</v>
      </c>
      <c r="H618" s="62">
        <v>91</v>
      </c>
      <c r="I618" s="63" t="s">
        <v>68</v>
      </c>
      <c r="J618" s="46"/>
      <c r="K618" s="69"/>
    </row>
    <row r="619" spans="1:32" s="2" customFormat="1" ht="16" customHeight="1" x14ac:dyDescent="0.15">
      <c r="A619" s="80">
        <v>18</v>
      </c>
      <c r="B619" s="328">
        <v>46202</v>
      </c>
      <c r="C619" s="59" t="s">
        <v>25</v>
      </c>
      <c r="D619" s="59" t="s">
        <v>26</v>
      </c>
      <c r="E619" s="335">
        <v>120</v>
      </c>
      <c r="F619" s="335">
        <v>68.5</v>
      </c>
      <c r="G619" s="61">
        <f t="shared" si="207"/>
        <v>13.654166666666667</v>
      </c>
      <c r="H619" s="336">
        <v>83</v>
      </c>
      <c r="I619" s="337" t="s">
        <v>83</v>
      </c>
      <c r="J619" s="46"/>
      <c r="K619" s="69"/>
    </row>
    <row r="620" spans="1:32" s="2" customFormat="1" ht="16" customHeight="1" x14ac:dyDescent="0.15">
      <c r="A620" s="80">
        <v>19</v>
      </c>
      <c r="B620" s="328">
        <v>46209</v>
      </c>
      <c r="C620" s="59" t="s">
        <v>25</v>
      </c>
      <c r="D620" s="59" t="s">
        <v>26</v>
      </c>
      <c r="E620" s="335">
        <v>120</v>
      </c>
      <c r="F620" s="335">
        <v>68.5</v>
      </c>
      <c r="G620" s="61">
        <f t="shared" ref="G620:G621" si="208">SUM(113/E620)*(H620-F620-0)</f>
        <v>23.070833333333333</v>
      </c>
      <c r="H620" s="336">
        <v>93</v>
      </c>
      <c r="I620" s="337" t="s">
        <v>83</v>
      </c>
      <c r="J620" s="46"/>
      <c r="K620" s="69"/>
    </row>
    <row r="621" spans="1:32" s="2" customFormat="1" ht="16" customHeight="1" thickBot="1" x14ac:dyDescent="0.2">
      <c r="A621" s="81">
        <v>20</v>
      </c>
      <c r="B621" s="194">
        <v>46216</v>
      </c>
      <c r="C621" s="147" t="s">
        <v>25</v>
      </c>
      <c r="D621" s="147" t="s">
        <v>26</v>
      </c>
      <c r="E621" s="148">
        <v>118</v>
      </c>
      <c r="F621" s="148">
        <v>67.2</v>
      </c>
      <c r="G621" s="149">
        <f t="shared" si="208"/>
        <v>21.833898305084745</v>
      </c>
      <c r="H621" s="195">
        <v>90</v>
      </c>
      <c r="I621" s="164" t="s">
        <v>101</v>
      </c>
      <c r="J621" s="71"/>
      <c r="K621" s="72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  <c r="AA621" s="9"/>
      <c r="AB621" s="9"/>
      <c r="AC621" s="9"/>
      <c r="AD621" s="9"/>
      <c r="AE621" s="9"/>
      <c r="AF621" s="9"/>
    </row>
    <row r="622" spans="1:32" s="2" customFormat="1" ht="16" customHeight="1" x14ac:dyDescent="0.15">
      <c r="A622" s="96">
        <v>1</v>
      </c>
      <c r="B622" s="36" t="s">
        <v>119</v>
      </c>
      <c r="C622" s="37" t="s">
        <v>44</v>
      </c>
      <c r="D622" s="37" t="s">
        <v>43</v>
      </c>
      <c r="E622" s="38">
        <v>118</v>
      </c>
      <c r="F622" s="38">
        <v>67.2</v>
      </c>
      <c r="G622" s="197">
        <f t="shared" si="207"/>
        <v>14.172881355932201</v>
      </c>
      <c r="H622" s="40">
        <v>82</v>
      </c>
      <c r="I622" s="193" t="s">
        <v>101</v>
      </c>
      <c r="J622" s="64">
        <v>1</v>
      </c>
      <c r="K622" s="65">
        <f t="shared" ref="K622:K629" si="209">SMALL($G$622:$G$641,J622)</f>
        <v>14.172881355932201</v>
      </c>
    </row>
    <row r="623" spans="1:32" s="2" customFormat="1" ht="16" customHeight="1" x14ac:dyDescent="0.15">
      <c r="A623" s="97">
        <v>2</v>
      </c>
      <c r="B623" s="36" t="s">
        <v>120</v>
      </c>
      <c r="C623" s="29" t="s">
        <v>44</v>
      </c>
      <c r="D623" s="37" t="s">
        <v>43</v>
      </c>
      <c r="E623" s="38">
        <v>125</v>
      </c>
      <c r="F623" s="38">
        <v>68.900000000000006</v>
      </c>
      <c r="G623" s="39">
        <f t="shared" si="207"/>
        <v>29.018399999999996</v>
      </c>
      <c r="H623" s="40">
        <v>101</v>
      </c>
      <c r="I623" s="193" t="s">
        <v>3</v>
      </c>
      <c r="J623" s="46">
        <v>2</v>
      </c>
      <c r="K623" s="66">
        <f t="shared" si="209"/>
        <v>16.814399999999996</v>
      </c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  <c r="AA623" s="9"/>
      <c r="AB623" s="9"/>
      <c r="AC623" s="9"/>
      <c r="AD623" s="9"/>
      <c r="AE623" s="9"/>
      <c r="AF623" s="9"/>
    </row>
    <row r="624" spans="1:32" s="2" customFormat="1" ht="16" customHeight="1" x14ac:dyDescent="0.15">
      <c r="A624" s="97">
        <v>3</v>
      </c>
      <c r="B624" s="217" t="s">
        <v>125</v>
      </c>
      <c r="C624" s="29" t="s">
        <v>44</v>
      </c>
      <c r="D624" s="37" t="s">
        <v>43</v>
      </c>
      <c r="E624" s="21">
        <v>131</v>
      </c>
      <c r="F624" s="21">
        <v>68.099999999999994</v>
      </c>
      <c r="G624" s="165">
        <f t="shared" si="207"/>
        <v>33.554961832061075</v>
      </c>
      <c r="H624" s="30">
        <v>107</v>
      </c>
      <c r="I624" s="28" t="s">
        <v>68</v>
      </c>
      <c r="J624" s="46">
        <v>3</v>
      </c>
      <c r="K624" s="66">
        <f t="shared" si="209"/>
        <v>17.165648854961837</v>
      </c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  <c r="AA624" s="9"/>
      <c r="AB624" s="9"/>
      <c r="AC624" s="9"/>
      <c r="AD624" s="9"/>
      <c r="AE624" s="9"/>
      <c r="AF624" s="9"/>
    </row>
    <row r="625" spans="1:32" s="2" customFormat="1" ht="16" customHeight="1" x14ac:dyDescent="0.15">
      <c r="A625" s="97">
        <v>4</v>
      </c>
      <c r="B625" s="24">
        <v>46027</v>
      </c>
      <c r="C625" s="29" t="s">
        <v>44</v>
      </c>
      <c r="D625" s="29" t="s">
        <v>43</v>
      </c>
      <c r="E625" s="183">
        <v>120</v>
      </c>
      <c r="F625" s="183">
        <v>68.5</v>
      </c>
      <c r="G625" s="169">
        <f t="shared" si="207"/>
        <v>22.129166666666666</v>
      </c>
      <c r="H625" s="170">
        <v>92</v>
      </c>
      <c r="I625" s="185" t="s">
        <v>83</v>
      </c>
      <c r="J625" s="46">
        <v>4</v>
      </c>
      <c r="K625" s="66">
        <f t="shared" si="209"/>
        <v>17.718399999999995</v>
      </c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  <c r="AA625" s="9"/>
      <c r="AB625" s="9"/>
      <c r="AC625" s="9"/>
      <c r="AD625" s="9"/>
      <c r="AE625" s="9"/>
      <c r="AF625" s="9"/>
    </row>
    <row r="626" spans="1:32" s="2" customFormat="1" ht="16" customHeight="1" x14ac:dyDescent="0.15">
      <c r="A626" s="97">
        <v>5</v>
      </c>
      <c r="B626" s="24">
        <v>46034</v>
      </c>
      <c r="C626" s="29" t="s">
        <v>44</v>
      </c>
      <c r="D626" s="29" t="s">
        <v>43</v>
      </c>
      <c r="E626" s="21">
        <v>118</v>
      </c>
      <c r="F626" s="21">
        <v>67.2</v>
      </c>
      <c r="G626" s="165">
        <f t="shared" ref="G626:G627" si="210">SUM(113/E626)*(H626-F626-0)</f>
        <v>31.410169491525423</v>
      </c>
      <c r="H626" s="30">
        <v>100</v>
      </c>
      <c r="I626" s="23" t="s">
        <v>101</v>
      </c>
      <c r="J626" s="46">
        <v>5</v>
      </c>
      <c r="K626" s="66">
        <f t="shared" si="209"/>
        <v>18.622399999999995</v>
      </c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  <c r="AA626" s="9"/>
      <c r="AB626" s="9"/>
      <c r="AC626" s="9"/>
      <c r="AD626" s="9"/>
      <c r="AE626" s="9"/>
      <c r="AF626" s="9"/>
    </row>
    <row r="627" spans="1:32" s="2" customFormat="1" ht="16" customHeight="1" x14ac:dyDescent="0.15">
      <c r="A627" s="97">
        <v>6</v>
      </c>
      <c r="B627" s="217">
        <v>46031</v>
      </c>
      <c r="C627" s="29" t="s">
        <v>44</v>
      </c>
      <c r="D627" s="37" t="s">
        <v>43</v>
      </c>
      <c r="E627" s="21">
        <v>131</v>
      </c>
      <c r="F627" s="21">
        <v>68.099999999999994</v>
      </c>
      <c r="G627" s="165">
        <f t="shared" si="210"/>
        <v>17.165648854961837</v>
      </c>
      <c r="H627" s="30">
        <v>88</v>
      </c>
      <c r="I627" s="28" t="s">
        <v>68</v>
      </c>
      <c r="J627" s="46">
        <v>6</v>
      </c>
      <c r="K627" s="66">
        <f t="shared" si="209"/>
        <v>19.074399999999997</v>
      </c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  <c r="AA627" s="9"/>
      <c r="AB627" s="9"/>
      <c r="AC627" s="9"/>
      <c r="AD627" s="9"/>
      <c r="AE627" s="9"/>
      <c r="AF627" s="9"/>
    </row>
    <row r="628" spans="1:32" s="2" customFormat="1" ht="16" customHeight="1" x14ac:dyDescent="0.15">
      <c r="A628" s="97">
        <v>7</v>
      </c>
      <c r="B628" s="24">
        <v>46118</v>
      </c>
      <c r="C628" s="29" t="s">
        <v>44</v>
      </c>
      <c r="D628" s="29" t="s">
        <v>43</v>
      </c>
      <c r="E628" s="325">
        <v>125</v>
      </c>
      <c r="F628" s="325">
        <v>70.400000000000006</v>
      </c>
      <c r="G628" s="165">
        <f t="shared" ref="G628:G629" si="211">SUM(113/E628)*(H628-F628-0)</f>
        <v>18.622399999999995</v>
      </c>
      <c r="H628" s="236">
        <v>91</v>
      </c>
      <c r="I628" s="326" t="s">
        <v>83</v>
      </c>
      <c r="J628" s="46">
        <v>7</v>
      </c>
      <c r="K628" s="66">
        <f t="shared" si="209"/>
        <v>20.430399999999995</v>
      </c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  <c r="AA628" s="9"/>
      <c r="AB628" s="9"/>
      <c r="AC628" s="9"/>
      <c r="AD628" s="9"/>
      <c r="AE628" s="9"/>
      <c r="AF628" s="9"/>
    </row>
    <row r="629" spans="1:32" s="2" customFormat="1" ht="16" customHeight="1" x14ac:dyDescent="0.15">
      <c r="A629" s="97">
        <v>8</v>
      </c>
      <c r="B629" s="201">
        <v>46146</v>
      </c>
      <c r="C629" s="202" t="s">
        <v>44</v>
      </c>
      <c r="D629" s="202" t="s">
        <v>43</v>
      </c>
      <c r="E629" s="334">
        <v>125</v>
      </c>
      <c r="F629" s="334">
        <v>70.400000000000006</v>
      </c>
      <c r="G629" s="165">
        <f t="shared" si="211"/>
        <v>17.718399999999995</v>
      </c>
      <c r="H629" s="296">
        <v>90</v>
      </c>
      <c r="I629" s="297" t="s">
        <v>83</v>
      </c>
      <c r="J629" s="46">
        <v>8</v>
      </c>
      <c r="K629" s="66">
        <f t="shared" si="209"/>
        <v>20.876271186440675</v>
      </c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  <c r="AA629" s="9"/>
      <c r="AB629" s="9"/>
      <c r="AC629" s="9"/>
      <c r="AD629" s="9"/>
      <c r="AE629" s="9"/>
      <c r="AF629" s="9"/>
    </row>
    <row r="630" spans="1:32" s="2" customFormat="1" ht="16" customHeight="1" thickBot="1" x14ac:dyDescent="0.2">
      <c r="A630" s="97">
        <v>9</v>
      </c>
      <c r="B630" s="24">
        <v>46153</v>
      </c>
      <c r="C630" s="29" t="s">
        <v>44</v>
      </c>
      <c r="D630" s="29" t="s">
        <v>43</v>
      </c>
      <c r="E630" s="21">
        <v>118</v>
      </c>
      <c r="F630" s="21">
        <v>67.2</v>
      </c>
      <c r="G630" s="165">
        <f t="shared" ref="G630" si="212">SUM(113/E630)*(H630-F630-0)</f>
        <v>24.706779661016945</v>
      </c>
      <c r="H630" s="30">
        <v>93</v>
      </c>
      <c r="I630" s="23" t="s">
        <v>101</v>
      </c>
      <c r="J630" s="48"/>
      <c r="K630" s="67">
        <f>AVERAGE(K622:K629)</f>
        <v>18.109350174666837</v>
      </c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  <c r="AA630" s="9"/>
      <c r="AB630" s="9"/>
      <c r="AC630" s="9"/>
      <c r="AD630" s="9"/>
      <c r="AE630" s="9"/>
      <c r="AF630" s="9"/>
    </row>
    <row r="631" spans="1:32" s="2" customFormat="1" ht="16" customHeight="1" thickTop="1" x14ac:dyDescent="0.15">
      <c r="A631" s="97">
        <v>10</v>
      </c>
      <c r="B631" s="201">
        <v>46160</v>
      </c>
      <c r="C631" s="202" t="s">
        <v>44</v>
      </c>
      <c r="D631" s="202" t="s">
        <v>43</v>
      </c>
      <c r="E631" s="334">
        <v>125</v>
      </c>
      <c r="F631" s="334">
        <v>70.400000000000006</v>
      </c>
      <c r="G631" s="165">
        <f t="shared" ref="G631" si="213">SUM(113/E631)*(H631-F631-0)</f>
        <v>16.814399999999996</v>
      </c>
      <c r="H631" s="296">
        <v>89</v>
      </c>
      <c r="I631" s="297" t="s">
        <v>83</v>
      </c>
      <c r="J631" s="48"/>
      <c r="K631" s="66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  <c r="AA631" s="9"/>
      <c r="AB631" s="9"/>
      <c r="AC631" s="9"/>
      <c r="AD631" s="9"/>
      <c r="AE631" s="9"/>
      <c r="AF631" s="9"/>
    </row>
    <row r="632" spans="1:32" s="2" customFormat="1" ht="16" customHeight="1" x14ac:dyDescent="0.15">
      <c r="A632" s="97">
        <v>11</v>
      </c>
      <c r="B632" s="201">
        <v>46202</v>
      </c>
      <c r="C632" s="202" t="s">
        <v>44</v>
      </c>
      <c r="D632" s="202" t="s">
        <v>43</v>
      </c>
      <c r="E632" s="334">
        <v>125</v>
      </c>
      <c r="F632" s="334">
        <v>70.400000000000006</v>
      </c>
      <c r="G632" s="165">
        <f t="shared" ref="G632" si="214">SUM(113/E632)*(H632-F632-0)</f>
        <v>20.430399999999995</v>
      </c>
      <c r="H632" s="296">
        <v>93</v>
      </c>
      <c r="I632" s="297" t="s">
        <v>83</v>
      </c>
      <c r="J632" s="46"/>
      <c r="K632" s="66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  <c r="AA632" s="9"/>
      <c r="AB632" s="9"/>
      <c r="AC632" s="9"/>
      <c r="AD632" s="9"/>
      <c r="AE632" s="9"/>
      <c r="AF632" s="9"/>
    </row>
    <row r="633" spans="1:32" s="2" customFormat="1" ht="16" customHeight="1" x14ac:dyDescent="0.15">
      <c r="A633" s="97">
        <v>12</v>
      </c>
      <c r="B633" s="201">
        <v>46209</v>
      </c>
      <c r="C633" s="202" t="s">
        <v>44</v>
      </c>
      <c r="D633" s="202" t="s">
        <v>43</v>
      </c>
      <c r="E633" s="334">
        <v>125</v>
      </c>
      <c r="F633" s="334">
        <v>70.400000000000006</v>
      </c>
      <c r="G633" s="165">
        <f t="shared" ref="G633:G634" si="215">SUM(113/E633)*(H633-F633-0)</f>
        <v>24.950399999999995</v>
      </c>
      <c r="H633" s="296">
        <v>98</v>
      </c>
      <c r="I633" s="297" t="s">
        <v>83</v>
      </c>
      <c r="J633" s="46"/>
      <c r="K633" s="66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  <c r="AA633" s="9"/>
      <c r="AB633" s="9"/>
      <c r="AC633" s="9"/>
      <c r="AD633" s="9"/>
      <c r="AE633" s="9"/>
      <c r="AF633" s="9"/>
    </row>
    <row r="634" spans="1:32" s="2" customFormat="1" ht="16" customHeight="1" x14ac:dyDescent="0.15">
      <c r="A634" s="97">
        <v>13</v>
      </c>
      <c r="B634" s="24">
        <v>46216</v>
      </c>
      <c r="C634" s="29" t="s">
        <v>44</v>
      </c>
      <c r="D634" s="29" t="s">
        <v>43</v>
      </c>
      <c r="E634" s="168">
        <v>115</v>
      </c>
      <c r="F634" s="168">
        <v>66.099999999999994</v>
      </c>
      <c r="G634" s="169">
        <f t="shared" si="215"/>
        <v>21.519130434782614</v>
      </c>
      <c r="H634" s="170">
        <v>88</v>
      </c>
      <c r="I634" s="368" t="s">
        <v>101</v>
      </c>
      <c r="J634" s="46"/>
      <c r="K634" s="66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  <c r="AA634" s="9"/>
      <c r="AB634" s="9"/>
      <c r="AC634" s="9"/>
      <c r="AD634" s="9"/>
      <c r="AE634" s="9"/>
      <c r="AF634" s="9"/>
    </row>
    <row r="635" spans="1:32" s="2" customFormat="1" ht="16" customHeight="1" x14ac:dyDescent="0.15">
      <c r="A635" s="97">
        <v>14</v>
      </c>
      <c r="B635" s="245">
        <v>46251</v>
      </c>
      <c r="C635" s="172" t="s">
        <v>44</v>
      </c>
      <c r="D635" s="172" t="s">
        <v>43</v>
      </c>
      <c r="E635" s="325">
        <v>134</v>
      </c>
      <c r="F635" s="325">
        <v>70.400000000000006</v>
      </c>
      <c r="G635" s="165">
        <f t="shared" si="207"/>
        <v>22.431343283582084</v>
      </c>
      <c r="H635" s="381">
        <v>97</v>
      </c>
      <c r="I635" s="326" t="s">
        <v>83</v>
      </c>
      <c r="J635" s="46"/>
      <c r="K635" s="66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  <c r="AA635" s="9"/>
      <c r="AB635" s="9"/>
      <c r="AC635" s="9"/>
      <c r="AD635" s="9"/>
      <c r="AE635" s="9"/>
      <c r="AF635" s="9"/>
    </row>
    <row r="636" spans="1:32" s="2" customFormat="1" ht="16" customHeight="1" x14ac:dyDescent="0.15">
      <c r="A636" s="97">
        <v>15</v>
      </c>
      <c r="B636" s="24">
        <v>46258</v>
      </c>
      <c r="C636" s="29" t="s">
        <v>44</v>
      </c>
      <c r="D636" s="29" t="s">
        <v>43</v>
      </c>
      <c r="E636" s="21">
        <v>118</v>
      </c>
      <c r="F636" s="21">
        <v>67.2</v>
      </c>
      <c r="G636" s="165">
        <f t="shared" si="207"/>
        <v>20.876271186440675</v>
      </c>
      <c r="H636" s="30">
        <v>89</v>
      </c>
      <c r="I636" s="23" t="s">
        <v>101</v>
      </c>
      <c r="J636" s="46"/>
      <c r="K636" s="66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  <c r="AA636" s="9"/>
      <c r="AB636" s="9"/>
      <c r="AC636" s="9"/>
      <c r="AD636" s="9"/>
      <c r="AE636" s="9"/>
      <c r="AF636" s="9"/>
    </row>
    <row r="637" spans="1:32" s="2" customFormat="1" ht="16" customHeight="1" x14ac:dyDescent="0.15">
      <c r="A637" s="97">
        <v>16</v>
      </c>
      <c r="B637" s="131" t="s">
        <v>103</v>
      </c>
      <c r="C637" s="108" t="s">
        <v>44</v>
      </c>
      <c r="D637" s="108" t="s">
        <v>43</v>
      </c>
      <c r="E637" s="109">
        <v>125</v>
      </c>
      <c r="F637" s="109">
        <v>68.900000000000006</v>
      </c>
      <c r="G637" s="219">
        <f t="shared" si="207"/>
        <v>19.074399999999997</v>
      </c>
      <c r="H637" s="111">
        <v>90</v>
      </c>
      <c r="I637" s="153" t="s">
        <v>3</v>
      </c>
      <c r="J637" s="46"/>
      <c r="K637" s="6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  <c r="AA637" s="9"/>
      <c r="AB637" s="9"/>
      <c r="AC637" s="9"/>
      <c r="AD637" s="9"/>
      <c r="AE637" s="9"/>
      <c r="AF637" s="9"/>
    </row>
    <row r="638" spans="1:32" s="2" customFormat="1" ht="16" customHeight="1" x14ac:dyDescent="0.15">
      <c r="A638" s="97">
        <v>17</v>
      </c>
      <c r="B638" s="218" t="s">
        <v>105</v>
      </c>
      <c r="C638" s="108" t="s">
        <v>44</v>
      </c>
      <c r="D638" s="108" t="s">
        <v>43</v>
      </c>
      <c r="E638" s="60">
        <v>131</v>
      </c>
      <c r="F638" s="60">
        <v>68.099999999999994</v>
      </c>
      <c r="G638" s="219">
        <f t="shared" si="207"/>
        <v>21.478625954198478</v>
      </c>
      <c r="H638" s="62">
        <v>93</v>
      </c>
      <c r="I638" s="63" t="s">
        <v>68</v>
      </c>
      <c r="J638" s="46"/>
      <c r="K638" s="6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  <c r="AA638" s="9"/>
      <c r="AB638" s="9"/>
      <c r="AC638" s="9"/>
      <c r="AD638" s="9"/>
      <c r="AE638" s="9"/>
      <c r="AF638" s="9"/>
    </row>
    <row r="639" spans="1:32" s="2" customFormat="1" ht="16" customHeight="1" x14ac:dyDescent="0.15">
      <c r="A639" s="97">
        <v>18</v>
      </c>
      <c r="B639" s="190" t="s">
        <v>106</v>
      </c>
      <c r="C639" s="108" t="s">
        <v>44</v>
      </c>
      <c r="D639" s="137" t="s">
        <v>43</v>
      </c>
      <c r="E639" s="221">
        <v>113</v>
      </c>
      <c r="F639" s="221">
        <v>68.5</v>
      </c>
      <c r="G639" s="61">
        <f t="shared" si="207"/>
        <v>28.5</v>
      </c>
      <c r="H639" s="138">
        <v>97</v>
      </c>
      <c r="I639" s="223" t="s">
        <v>107</v>
      </c>
      <c r="J639" s="46"/>
      <c r="K639" s="6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  <c r="AA639" s="9"/>
      <c r="AB639" s="9"/>
      <c r="AC639" s="9"/>
      <c r="AD639" s="9"/>
      <c r="AE639" s="9"/>
      <c r="AF639" s="9"/>
    </row>
    <row r="640" spans="1:32" s="2" customFormat="1" ht="16" customHeight="1" x14ac:dyDescent="0.15">
      <c r="A640" s="97">
        <v>19</v>
      </c>
      <c r="B640" s="131" t="s">
        <v>111</v>
      </c>
      <c r="C640" s="137" t="s">
        <v>44</v>
      </c>
      <c r="D640" s="137" t="s">
        <v>43</v>
      </c>
      <c r="E640" s="109">
        <v>131</v>
      </c>
      <c r="F640" s="109">
        <v>68.099999999999994</v>
      </c>
      <c r="G640" s="61">
        <f t="shared" si="207"/>
        <v>23.203816793893136</v>
      </c>
      <c r="H640" s="111">
        <v>95</v>
      </c>
      <c r="I640" s="112" t="s">
        <v>68</v>
      </c>
      <c r="J640" s="46"/>
      <c r="K640" s="6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  <c r="AA640" s="9"/>
      <c r="AB640" s="9"/>
      <c r="AC640" s="9"/>
      <c r="AD640" s="9"/>
      <c r="AE640" s="9"/>
      <c r="AF640" s="9"/>
    </row>
    <row r="641" spans="1:34" s="2" customFormat="1" ht="16" customHeight="1" thickBot="1" x14ac:dyDescent="0.2">
      <c r="A641" s="98">
        <v>20</v>
      </c>
      <c r="B641" s="162" t="s">
        <v>114</v>
      </c>
      <c r="C641" s="163" t="s">
        <v>44</v>
      </c>
      <c r="D641" s="163" t="s">
        <v>43</v>
      </c>
      <c r="E641" s="229">
        <v>120</v>
      </c>
      <c r="F641" s="229">
        <v>68.5</v>
      </c>
      <c r="G641" s="260">
        <f t="shared" si="207"/>
        <v>25.895833333333332</v>
      </c>
      <c r="H641" s="230">
        <v>96</v>
      </c>
      <c r="I641" s="164" t="s">
        <v>83</v>
      </c>
      <c r="J641" s="71"/>
      <c r="K641" s="72"/>
    </row>
    <row r="642" spans="1:34" s="2" customFormat="1" ht="16" customHeight="1" x14ac:dyDescent="0.15">
      <c r="A642" s="96">
        <v>1</v>
      </c>
      <c r="B642" s="352" t="s">
        <v>79</v>
      </c>
      <c r="C642" s="353" t="s">
        <v>22</v>
      </c>
      <c r="D642" s="353" t="s">
        <v>165</v>
      </c>
      <c r="E642" s="354">
        <v>134</v>
      </c>
      <c r="F642" s="354">
        <v>70.5</v>
      </c>
      <c r="G642" s="355">
        <f t="shared" ref="G642:G651" si="216">SUM(113/E642)*(H642-F642-0)</f>
        <v>18.130597014925375</v>
      </c>
      <c r="H642" s="356">
        <v>92</v>
      </c>
      <c r="I642" s="357" t="s">
        <v>4</v>
      </c>
      <c r="J642" s="64">
        <v>1</v>
      </c>
      <c r="K642" s="145">
        <f t="shared" ref="K642:K649" si="217">SMALL($G$642:$G$661,J642)</f>
        <v>5.5542372881355906</v>
      </c>
    </row>
    <row r="643" spans="1:34" s="2" customFormat="1" ht="16" customHeight="1" x14ac:dyDescent="0.15">
      <c r="A643" s="97">
        <v>2</v>
      </c>
      <c r="B643" s="130" t="s">
        <v>80</v>
      </c>
      <c r="C643" s="137" t="s">
        <v>22</v>
      </c>
      <c r="D643" s="137" t="s">
        <v>165</v>
      </c>
      <c r="E643" s="155">
        <v>125</v>
      </c>
      <c r="F643" s="60">
        <v>68.900000000000006</v>
      </c>
      <c r="G643" s="61">
        <f t="shared" si="216"/>
        <v>24.498399999999997</v>
      </c>
      <c r="H643" s="155">
        <v>96</v>
      </c>
      <c r="I643" s="63" t="s">
        <v>3</v>
      </c>
      <c r="J643" s="46">
        <v>2</v>
      </c>
      <c r="K643" s="146">
        <f t="shared" si="217"/>
        <v>10.541044776119403</v>
      </c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</row>
    <row r="644" spans="1:34" s="2" customFormat="1" ht="16" customHeight="1" x14ac:dyDescent="0.15">
      <c r="A644" s="97">
        <v>3</v>
      </c>
      <c r="B644" s="131" t="s">
        <v>81</v>
      </c>
      <c r="C644" s="108" t="s">
        <v>22</v>
      </c>
      <c r="D644" s="108" t="s">
        <v>165</v>
      </c>
      <c r="E644" s="109">
        <v>134</v>
      </c>
      <c r="F644" s="109">
        <v>70.5</v>
      </c>
      <c r="G644" s="110">
        <f t="shared" si="216"/>
        <v>13.914179104477611</v>
      </c>
      <c r="H644" s="111">
        <v>87</v>
      </c>
      <c r="I644" s="112" t="s">
        <v>4</v>
      </c>
      <c r="J644" s="46">
        <v>3</v>
      </c>
      <c r="K644" s="146">
        <f t="shared" si="217"/>
        <v>12.227611940298507</v>
      </c>
    </row>
    <row r="645" spans="1:34" s="2" customFormat="1" ht="16" customHeight="1" x14ac:dyDescent="0.15">
      <c r="A645" s="97">
        <v>4</v>
      </c>
      <c r="B645" s="130" t="s">
        <v>84</v>
      </c>
      <c r="C645" s="108" t="s">
        <v>22</v>
      </c>
      <c r="D645" s="108" t="s">
        <v>165</v>
      </c>
      <c r="E645" s="60">
        <v>125</v>
      </c>
      <c r="F645" s="60">
        <v>70.400000000000006</v>
      </c>
      <c r="G645" s="61">
        <f t="shared" si="216"/>
        <v>15.910399999999996</v>
      </c>
      <c r="H645" s="60">
        <v>88</v>
      </c>
      <c r="I645" s="124" t="s">
        <v>83</v>
      </c>
      <c r="J645" s="46">
        <v>4</v>
      </c>
      <c r="K645" s="146">
        <f t="shared" si="217"/>
        <v>13.914179104477611</v>
      </c>
    </row>
    <row r="646" spans="1:34" s="2" customFormat="1" ht="16" customHeight="1" x14ac:dyDescent="0.15">
      <c r="A646" s="97">
        <v>5</v>
      </c>
      <c r="B646" s="131" t="s">
        <v>86</v>
      </c>
      <c r="C646" s="108" t="s">
        <v>22</v>
      </c>
      <c r="D646" s="108" t="s">
        <v>165</v>
      </c>
      <c r="E646" s="109">
        <v>134</v>
      </c>
      <c r="F646" s="109">
        <v>70.5</v>
      </c>
      <c r="G646" s="110">
        <f t="shared" si="216"/>
        <v>12.227611940298507</v>
      </c>
      <c r="H646" s="111">
        <v>85</v>
      </c>
      <c r="I646" s="112" t="s">
        <v>4</v>
      </c>
      <c r="J646" s="46">
        <v>5</v>
      </c>
      <c r="K646" s="146">
        <f t="shared" si="217"/>
        <v>14.554399999999996</v>
      </c>
    </row>
    <row r="647" spans="1:34" s="2" customFormat="1" ht="16" customHeight="1" x14ac:dyDescent="0.15">
      <c r="A647" s="97">
        <v>6</v>
      </c>
      <c r="B647" s="130" t="s">
        <v>88</v>
      </c>
      <c r="C647" s="108" t="s">
        <v>22</v>
      </c>
      <c r="D647" s="108" t="s">
        <v>165</v>
      </c>
      <c r="E647" s="60">
        <v>125</v>
      </c>
      <c r="F647" s="60">
        <v>70.400000000000006</v>
      </c>
      <c r="G647" s="61">
        <f t="shared" si="216"/>
        <v>16.814399999999996</v>
      </c>
      <c r="H647" s="60">
        <v>89</v>
      </c>
      <c r="I647" s="124" t="s">
        <v>83</v>
      </c>
      <c r="J647" s="46">
        <v>6</v>
      </c>
      <c r="K647" s="146">
        <f t="shared" si="217"/>
        <v>14.757462686567164</v>
      </c>
    </row>
    <row r="648" spans="1:34" s="2" customFormat="1" ht="16" customHeight="1" x14ac:dyDescent="0.15">
      <c r="A648" s="97">
        <v>7</v>
      </c>
      <c r="B648" s="130" t="s">
        <v>89</v>
      </c>
      <c r="C648" s="108" t="s">
        <v>22</v>
      </c>
      <c r="D648" s="108" t="s">
        <v>165</v>
      </c>
      <c r="E648" s="60">
        <v>125</v>
      </c>
      <c r="F648" s="60">
        <v>68.900000000000006</v>
      </c>
      <c r="G648" s="61">
        <f t="shared" si="216"/>
        <v>17.266399999999994</v>
      </c>
      <c r="H648" s="138">
        <v>88</v>
      </c>
      <c r="I648" s="124" t="s">
        <v>3</v>
      </c>
      <c r="J648" s="46">
        <v>7</v>
      </c>
      <c r="K648" s="146">
        <f t="shared" si="217"/>
        <v>15.458399999999996</v>
      </c>
    </row>
    <row r="649" spans="1:34" s="2" customFormat="1" ht="16" customHeight="1" x14ac:dyDescent="0.15">
      <c r="A649" s="97">
        <v>8</v>
      </c>
      <c r="B649" s="131" t="s">
        <v>90</v>
      </c>
      <c r="C649" s="108" t="s">
        <v>22</v>
      </c>
      <c r="D649" s="108" t="s">
        <v>165</v>
      </c>
      <c r="E649" s="109">
        <v>134</v>
      </c>
      <c r="F649" s="109">
        <v>70.5</v>
      </c>
      <c r="G649" s="61">
        <f t="shared" si="216"/>
        <v>10.541044776119403</v>
      </c>
      <c r="H649" s="111">
        <v>83</v>
      </c>
      <c r="I649" s="112" t="s">
        <v>4</v>
      </c>
      <c r="J649" s="46">
        <v>8</v>
      </c>
      <c r="K649" s="359">
        <f t="shared" si="217"/>
        <v>15.910399999999996</v>
      </c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  <c r="AA649" s="3"/>
      <c r="AB649" s="3"/>
      <c r="AC649" s="3"/>
      <c r="AD649" s="3"/>
      <c r="AE649" s="3"/>
      <c r="AF649" s="3"/>
      <c r="AG649" s="3"/>
      <c r="AH649" s="3"/>
    </row>
    <row r="650" spans="1:34" s="2" customFormat="1" ht="16" customHeight="1" thickBot="1" x14ac:dyDescent="0.2">
      <c r="A650" s="97">
        <v>9</v>
      </c>
      <c r="B650" s="130" t="s">
        <v>166</v>
      </c>
      <c r="C650" s="108" t="s">
        <v>22</v>
      </c>
      <c r="D650" s="108" t="s">
        <v>165</v>
      </c>
      <c r="E650" s="60">
        <v>125</v>
      </c>
      <c r="F650" s="60">
        <v>68.900000000000006</v>
      </c>
      <c r="G650" s="61">
        <f t="shared" si="216"/>
        <v>14.554399999999996</v>
      </c>
      <c r="H650" s="138">
        <v>85</v>
      </c>
      <c r="I650" s="124" t="s">
        <v>3</v>
      </c>
      <c r="J650" s="50"/>
      <c r="K650" s="67">
        <f>AVERAGE(K642:K649)</f>
        <v>12.864716974449783</v>
      </c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</row>
    <row r="651" spans="1:34" s="2" customFormat="1" ht="16" customHeight="1" thickTop="1" x14ac:dyDescent="0.15">
      <c r="A651" s="97">
        <v>10</v>
      </c>
      <c r="B651" s="130" t="s">
        <v>93</v>
      </c>
      <c r="C651" s="108" t="s">
        <v>22</v>
      </c>
      <c r="D651" s="108" t="s">
        <v>165</v>
      </c>
      <c r="E651" s="60">
        <v>125</v>
      </c>
      <c r="F651" s="60">
        <v>70.400000000000006</v>
      </c>
      <c r="G651" s="61">
        <f t="shared" si="216"/>
        <v>17.718399999999995</v>
      </c>
      <c r="H651" s="60">
        <v>90</v>
      </c>
      <c r="I651" s="124" t="s">
        <v>83</v>
      </c>
      <c r="J651" s="46"/>
      <c r="K651" s="66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</row>
    <row r="652" spans="1:34" s="2" customFormat="1" ht="16" customHeight="1" x14ac:dyDescent="0.15">
      <c r="A652" s="97">
        <v>11</v>
      </c>
      <c r="B652" s="130" t="s">
        <v>95</v>
      </c>
      <c r="C652" s="108" t="s">
        <v>22</v>
      </c>
      <c r="D652" s="108" t="s">
        <v>165</v>
      </c>
      <c r="E652" s="60">
        <v>125</v>
      </c>
      <c r="F652" s="60">
        <v>68.900000000000006</v>
      </c>
      <c r="G652" s="61">
        <f>SUM(113/E652)*(H652-F652-0)</f>
        <v>15.458399999999996</v>
      </c>
      <c r="H652" s="138">
        <v>86</v>
      </c>
      <c r="I652" s="124" t="s">
        <v>3</v>
      </c>
      <c r="J652" s="46"/>
      <c r="K652" s="66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</row>
    <row r="653" spans="1:34" s="2" customFormat="1" ht="16" customHeight="1" x14ac:dyDescent="0.15">
      <c r="A653" s="97">
        <v>12</v>
      </c>
      <c r="B653" s="130" t="s">
        <v>97</v>
      </c>
      <c r="C653" s="108" t="s">
        <v>22</v>
      </c>
      <c r="D653" s="108" t="s">
        <v>165</v>
      </c>
      <c r="E653" s="60">
        <v>125</v>
      </c>
      <c r="F653" s="60">
        <v>70.400000000000006</v>
      </c>
      <c r="G653" s="61">
        <f>SUM(113/E653)*(H653-F653-0)</f>
        <v>15.910399999999996</v>
      </c>
      <c r="H653" s="60">
        <v>88</v>
      </c>
      <c r="I653" s="124" t="s">
        <v>83</v>
      </c>
      <c r="J653" s="46"/>
      <c r="K653" s="66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</row>
    <row r="654" spans="1:34" s="2" customFormat="1" ht="16" customHeight="1" x14ac:dyDescent="0.15">
      <c r="A654" s="97">
        <v>13</v>
      </c>
      <c r="B654" s="358" t="s">
        <v>100</v>
      </c>
      <c r="C654" s="108" t="s">
        <v>22</v>
      </c>
      <c r="D654" s="108" t="s">
        <v>165</v>
      </c>
      <c r="E654" s="60">
        <v>118</v>
      </c>
      <c r="F654" s="60">
        <v>67.2</v>
      </c>
      <c r="G654" s="61">
        <f>SUM(113/E654)*(H654-F654-0)</f>
        <v>5.5542372881355906</v>
      </c>
      <c r="H654" s="62">
        <v>73</v>
      </c>
      <c r="I654" s="124" t="s">
        <v>101</v>
      </c>
      <c r="J654" s="46"/>
      <c r="K654" s="66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</row>
    <row r="655" spans="1:34" s="2" customFormat="1" ht="16" customHeight="1" x14ac:dyDescent="0.15">
      <c r="A655" s="97">
        <v>14</v>
      </c>
      <c r="B655" s="130" t="s">
        <v>119</v>
      </c>
      <c r="C655" s="59" t="s">
        <v>22</v>
      </c>
      <c r="D655" s="59" t="s">
        <v>165</v>
      </c>
      <c r="E655" s="60">
        <v>118</v>
      </c>
      <c r="F655" s="60">
        <v>67.2</v>
      </c>
      <c r="G655" s="219">
        <f>SUM(113/E655)*(H655-F655-0)</f>
        <v>17.045762711864406</v>
      </c>
      <c r="H655" s="62">
        <v>85</v>
      </c>
      <c r="I655" s="124" t="s">
        <v>101</v>
      </c>
      <c r="J655" s="46"/>
      <c r="K655" s="66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</row>
    <row r="656" spans="1:34" s="2" customFormat="1" ht="16" customHeight="1" x14ac:dyDescent="0.15">
      <c r="A656" s="97">
        <v>15</v>
      </c>
      <c r="B656" s="190">
        <v>46167</v>
      </c>
      <c r="C656" s="59" t="s">
        <v>22</v>
      </c>
      <c r="D656" s="59" t="s">
        <v>165</v>
      </c>
      <c r="E656" s="60">
        <v>131</v>
      </c>
      <c r="F656" s="60">
        <v>68.099999999999994</v>
      </c>
      <c r="G656" s="219">
        <f t="shared" ref="G656" si="218">SUM(113/E656)*(H656-F656-0)</f>
        <v>22.341221374045805</v>
      </c>
      <c r="H656" s="62">
        <v>94</v>
      </c>
      <c r="I656" s="63" t="s">
        <v>68</v>
      </c>
      <c r="J656" s="46"/>
      <c r="K656" s="66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</row>
    <row r="657" spans="1:34" s="2" customFormat="1" ht="16" customHeight="1" x14ac:dyDescent="0.15">
      <c r="A657" s="97">
        <v>16</v>
      </c>
      <c r="B657" s="31" t="s">
        <v>71</v>
      </c>
      <c r="C657" s="29" t="s">
        <v>22</v>
      </c>
      <c r="D657" s="29" t="s">
        <v>165</v>
      </c>
      <c r="E657" s="21">
        <v>134</v>
      </c>
      <c r="F657" s="21">
        <v>70.5</v>
      </c>
      <c r="G657" s="22">
        <f t="shared" ref="G657:G662" si="219">SUM(113/E657)*(H657-F657-0)</f>
        <v>19.817164179104477</v>
      </c>
      <c r="H657" s="26">
        <v>94</v>
      </c>
      <c r="I657" s="28" t="s">
        <v>4</v>
      </c>
      <c r="J657" s="46"/>
      <c r="K657" s="69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</row>
    <row r="658" spans="1:34" s="2" customFormat="1" ht="16" customHeight="1" x14ac:dyDescent="0.15">
      <c r="A658" s="97">
        <v>17</v>
      </c>
      <c r="B658" s="31" t="s">
        <v>74</v>
      </c>
      <c r="C658" s="29" t="s">
        <v>22</v>
      </c>
      <c r="D658" s="29" t="s">
        <v>165</v>
      </c>
      <c r="E658" s="21">
        <v>134</v>
      </c>
      <c r="F658" s="21">
        <v>70.5</v>
      </c>
      <c r="G658" s="22">
        <f t="shared" si="219"/>
        <v>14.757462686567164</v>
      </c>
      <c r="H658" s="26">
        <v>88</v>
      </c>
      <c r="I658" s="28" t="s">
        <v>4</v>
      </c>
      <c r="J658" s="46"/>
      <c r="K658" s="69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</row>
    <row r="659" spans="1:34" s="2" customFormat="1" ht="16" customHeight="1" x14ac:dyDescent="0.15">
      <c r="A659" s="97">
        <v>18</v>
      </c>
      <c r="B659" s="31" t="s">
        <v>75</v>
      </c>
      <c r="C659" s="29" t="s">
        <v>22</v>
      </c>
      <c r="D659" s="29" t="s">
        <v>165</v>
      </c>
      <c r="E659" s="21">
        <v>125</v>
      </c>
      <c r="F659" s="21">
        <v>68.900000000000006</v>
      </c>
      <c r="G659" s="22">
        <f t="shared" si="219"/>
        <v>19.978399999999997</v>
      </c>
      <c r="H659" s="21">
        <v>91</v>
      </c>
      <c r="I659" s="23" t="s">
        <v>3</v>
      </c>
      <c r="J659" s="46"/>
      <c r="K659" s="69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</row>
    <row r="660" spans="1:34" s="2" customFormat="1" ht="16" customHeight="1" x14ac:dyDescent="0.15">
      <c r="A660" s="97">
        <v>19</v>
      </c>
      <c r="B660" s="31" t="s">
        <v>77</v>
      </c>
      <c r="C660" s="29" t="s">
        <v>22</v>
      </c>
      <c r="D660" s="29" t="s">
        <v>165</v>
      </c>
      <c r="E660" s="21">
        <v>125</v>
      </c>
      <c r="F660" s="21">
        <v>68.900000000000006</v>
      </c>
      <c r="G660" s="22">
        <f t="shared" si="219"/>
        <v>19.978399999999997</v>
      </c>
      <c r="H660" s="21">
        <v>91</v>
      </c>
      <c r="I660" s="23" t="s">
        <v>3</v>
      </c>
      <c r="J660" s="46"/>
      <c r="K660" s="69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</row>
    <row r="661" spans="1:34" s="2" customFormat="1" ht="16" customHeight="1" thickBot="1" x14ac:dyDescent="0.2">
      <c r="A661" s="98">
        <v>20</v>
      </c>
      <c r="B661" s="103" t="s">
        <v>78</v>
      </c>
      <c r="C661" s="91" t="s">
        <v>22</v>
      </c>
      <c r="D661" s="91" t="s">
        <v>165</v>
      </c>
      <c r="E661" s="92">
        <v>125</v>
      </c>
      <c r="F661" s="92">
        <v>68.900000000000006</v>
      </c>
      <c r="G661" s="93">
        <f t="shared" si="219"/>
        <v>16.362399999999994</v>
      </c>
      <c r="H661" s="92">
        <v>87</v>
      </c>
      <c r="I661" s="99" t="s">
        <v>3</v>
      </c>
      <c r="J661" s="71"/>
      <c r="K661" s="72"/>
      <c r="L661" s="32"/>
      <c r="M661" s="3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</row>
    <row r="662" spans="1:34" s="2" customFormat="1" ht="16" customHeight="1" x14ac:dyDescent="0.15">
      <c r="A662" s="96">
        <v>1</v>
      </c>
      <c r="B662" s="217">
        <v>46174</v>
      </c>
      <c r="C662" s="37" t="s">
        <v>16</v>
      </c>
      <c r="D662" s="37" t="s">
        <v>167</v>
      </c>
      <c r="E662" s="220">
        <v>113</v>
      </c>
      <c r="F662" s="220">
        <v>68.5</v>
      </c>
      <c r="G662" s="22">
        <f t="shared" si="219"/>
        <v>20.5</v>
      </c>
      <c r="H662" s="27">
        <v>89</v>
      </c>
      <c r="I662" s="166" t="s">
        <v>107</v>
      </c>
      <c r="J662" s="64">
        <v>1</v>
      </c>
      <c r="K662" s="145">
        <f>SMALL($G$662:$G$681,J662)</f>
        <v>20.5</v>
      </c>
    </row>
    <row r="663" spans="1:34" s="2" customFormat="1" ht="16" customHeight="1" x14ac:dyDescent="0.15">
      <c r="A663" s="97">
        <v>2</v>
      </c>
      <c r="B663" s="31">
        <v>46181</v>
      </c>
      <c r="C663" s="37" t="s">
        <v>16</v>
      </c>
      <c r="D663" s="37" t="s">
        <v>167</v>
      </c>
      <c r="E663" s="21">
        <v>125</v>
      </c>
      <c r="F663" s="21">
        <v>70.400000000000006</v>
      </c>
      <c r="G663" s="22">
        <f>SUM(113/E663)*(H663-F663-0)</f>
        <v>24.950399999999995</v>
      </c>
      <c r="H663" s="21">
        <v>98</v>
      </c>
      <c r="I663" s="23" t="s">
        <v>83</v>
      </c>
      <c r="J663" s="46">
        <v>2</v>
      </c>
      <c r="K663" s="146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  <c r="AA663" s="3"/>
      <c r="AB663" s="3"/>
      <c r="AC663" s="3"/>
      <c r="AD663" s="3"/>
      <c r="AE663" s="3"/>
      <c r="AF663" s="3"/>
      <c r="AG663" s="3"/>
      <c r="AH663" s="3"/>
    </row>
    <row r="664" spans="1:34" s="2" customFormat="1" ht="16" customHeight="1" x14ac:dyDescent="0.15">
      <c r="A664" s="97">
        <v>3</v>
      </c>
      <c r="B664" s="24"/>
      <c r="C664" s="25"/>
      <c r="D664" s="25"/>
      <c r="E664" s="21"/>
      <c r="F664" s="21"/>
      <c r="G664" s="22"/>
      <c r="H664" s="30"/>
      <c r="I664" s="23"/>
      <c r="J664" s="46">
        <v>3</v>
      </c>
      <c r="K664" s="146"/>
    </row>
    <row r="665" spans="1:34" s="2" customFormat="1" ht="16" customHeight="1" x14ac:dyDescent="0.15">
      <c r="A665" s="97">
        <v>4</v>
      </c>
      <c r="B665" s="154"/>
      <c r="C665" s="37"/>
      <c r="D665" s="37"/>
      <c r="E665" s="38"/>
      <c r="F665" s="38"/>
      <c r="G665" s="39"/>
      <c r="H665" s="38"/>
      <c r="I665" s="193"/>
      <c r="J665" s="46">
        <v>4</v>
      </c>
      <c r="K665" s="146"/>
    </row>
    <row r="666" spans="1:34" s="2" customFormat="1" ht="16" customHeight="1" x14ac:dyDescent="0.15">
      <c r="A666" s="97">
        <v>5</v>
      </c>
      <c r="B666" s="154"/>
      <c r="C666" s="37"/>
      <c r="D666" s="37"/>
      <c r="E666" s="38"/>
      <c r="F666" s="38"/>
      <c r="G666" s="39"/>
      <c r="H666" s="38"/>
      <c r="I666" s="193"/>
      <c r="J666" s="46">
        <v>5</v>
      </c>
      <c r="K666" s="146"/>
    </row>
    <row r="667" spans="1:34" s="2" customFormat="1" ht="16" customHeight="1" x14ac:dyDescent="0.15">
      <c r="A667" s="97">
        <v>6</v>
      </c>
      <c r="B667" s="217"/>
      <c r="C667" s="37"/>
      <c r="D667" s="37"/>
      <c r="E667" s="21"/>
      <c r="F667" s="21"/>
      <c r="G667" s="165"/>
      <c r="H667" s="30"/>
      <c r="I667" s="28"/>
      <c r="J667" s="46">
        <v>6</v>
      </c>
      <c r="K667" s="146"/>
    </row>
    <row r="668" spans="1:34" s="2" customFormat="1" ht="16" customHeight="1" x14ac:dyDescent="0.15">
      <c r="A668" s="97">
        <v>7</v>
      </c>
      <c r="B668" s="201"/>
      <c r="C668" s="25"/>
      <c r="D668" s="25"/>
      <c r="E668" s="220"/>
      <c r="F668" s="220"/>
      <c r="G668" s="165"/>
      <c r="H668" s="27"/>
      <c r="I668" s="166"/>
      <c r="J668" s="46">
        <v>7</v>
      </c>
      <c r="K668" s="146"/>
    </row>
    <row r="669" spans="1:34" s="2" customFormat="1" ht="16" customHeight="1" x14ac:dyDescent="0.15">
      <c r="A669" s="97">
        <v>8</v>
      </c>
      <c r="B669" s="154"/>
      <c r="C669" s="37"/>
      <c r="D669" s="37"/>
      <c r="E669" s="38"/>
      <c r="F669" s="38"/>
      <c r="G669" s="39"/>
      <c r="H669" s="38"/>
      <c r="I669" s="193"/>
      <c r="J669" s="46">
        <v>8</v>
      </c>
      <c r="K669" s="66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</row>
    <row r="670" spans="1:34" s="2" customFormat="1" ht="16" customHeight="1" thickBot="1" x14ac:dyDescent="0.2">
      <c r="A670" s="97">
        <v>9</v>
      </c>
      <c r="B670" s="154"/>
      <c r="C670" s="37"/>
      <c r="D670" s="37"/>
      <c r="E670" s="38"/>
      <c r="F670" s="38"/>
      <c r="G670" s="39"/>
      <c r="H670" s="38"/>
      <c r="I670" s="193"/>
      <c r="J670" s="49"/>
      <c r="K670" s="360">
        <f>AVERAGE(K662:K669)-2</f>
        <v>18.5</v>
      </c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</row>
    <row r="671" spans="1:34" s="2" customFormat="1" ht="16" customHeight="1" thickTop="1" x14ac:dyDescent="0.15">
      <c r="A671" s="97">
        <v>10</v>
      </c>
      <c r="B671" s="154"/>
      <c r="C671" s="37"/>
      <c r="D671" s="37"/>
      <c r="E671" s="38"/>
      <c r="F671" s="38"/>
      <c r="G671" s="39"/>
      <c r="H671" s="38"/>
      <c r="I671" s="193"/>
      <c r="J671" s="46"/>
      <c r="K671" s="66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  <c r="AA671" s="3"/>
      <c r="AB671" s="3"/>
      <c r="AC671" s="3"/>
      <c r="AD671" s="3"/>
      <c r="AE671" s="3"/>
      <c r="AF671" s="3"/>
      <c r="AG671" s="3"/>
      <c r="AH671" s="3"/>
    </row>
    <row r="672" spans="1:34" s="2" customFormat="1" ht="16" customHeight="1" x14ac:dyDescent="0.15">
      <c r="A672" s="97">
        <v>11</v>
      </c>
      <c r="B672" s="154"/>
      <c r="C672" s="37"/>
      <c r="D672" s="37"/>
      <c r="E672" s="38"/>
      <c r="F672" s="38"/>
      <c r="G672" s="39"/>
      <c r="H672" s="38"/>
      <c r="I672" s="193"/>
      <c r="J672" s="50"/>
      <c r="K672" s="66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</row>
    <row r="673" spans="1:34" s="2" customFormat="1" ht="16" customHeight="1" x14ac:dyDescent="0.15">
      <c r="A673" s="97">
        <v>12</v>
      </c>
      <c r="B673" s="154"/>
      <c r="C673" s="37"/>
      <c r="D673" s="37"/>
      <c r="E673" s="38"/>
      <c r="F673" s="38"/>
      <c r="G673" s="39"/>
      <c r="H673" s="38"/>
      <c r="I673" s="193"/>
      <c r="J673" s="46"/>
      <c r="K673" s="6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</row>
    <row r="674" spans="1:34" s="2" customFormat="1" ht="16" customHeight="1" x14ac:dyDescent="0.15">
      <c r="A674" s="97">
        <v>13</v>
      </c>
      <c r="B674" s="24"/>
      <c r="C674" s="25"/>
      <c r="D674" s="25"/>
      <c r="E674" s="21"/>
      <c r="F674" s="21"/>
      <c r="G674" s="39"/>
      <c r="H674" s="30"/>
      <c r="I674" s="23"/>
      <c r="J674" s="46"/>
      <c r="K674" s="6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</row>
    <row r="675" spans="1:34" s="2" customFormat="1" ht="16" customHeight="1" x14ac:dyDescent="0.15">
      <c r="A675" s="97">
        <v>14</v>
      </c>
      <c r="B675" s="24"/>
      <c r="C675" s="25"/>
      <c r="D675" s="25"/>
      <c r="E675" s="21"/>
      <c r="F675" s="21"/>
      <c r="G675" s="22"/>
      <c r="H675" s="30"/>
      <c r="I675" s="23"/>
      <c r="J675" s="50"/>
      <c r="K675" s="6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</row>
    <row r="676" spans="1:34" s="2" customFormat="1" ht="16" customHeight="1" x14ac:dyDescent="0.15">
      <c r="A676" s="97">
        <v>15</v>
      </c>
      <c r="B676" s="154"/>
      <c r="C676" s="37"/>
      <c r="D676" s="37"/>
      <c r="E676" s="38"/>
      <c r="F676" s="38"/>
      <c r="G676" s="39"/>
      <c r="H676" s="38"/>
      <c r="I676" s="193"/>
      <c r="J676" s="46"/>
      <c r="K676" s="6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</row>
    <row r="677" spans="1:34" s="2" customFormat="1" ht="16" customHeight="1" x14ac:dyDescent="0.15">
      <c r="A677" s="97">
        <v>16</v>
      </c>
      <c r="B677" s="154"/>
      <c r="C677" s="37"/>
      <c r="D677" s="37"/>
      <c r="E677" s="38"/>
      <c r="F677" s="38"/>
      <c r="G677" s="39"/>
      <c r="H677" s="38"/>
      <c r="I677" s="193"/>
      <c r="J677" s="46"/>
      <c r="K677" s="69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</row>
    <row r="678" spans="1:34" s="2" customFormat="1" ht="16" customHeight="1" x14ac:dyDescent="0.15">
      <c r="A678" s="97">
        <v>17</v>
      </c>
      <c r="B678" s="24"/>
      <c r="C678" s="25"/>
      <c r="D678" s="25"/>
      <c r="E678" s="21"/>
      <c r="F678" s="21"/>
      <c r="G678" s="22"/>
      <c r="H678" s="30"/>
      <c r="I678" s="23"/>
      <c r="J678" s="46"/>
      <c r="K678" s="69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</row>
    <row r="679" spans="1:34" s="2" customFormat="1" ht="16" customHeight="1" x14ac:dyDescent="0.15">
      <c r="A679" s="97">
        <v>18</v>
      </c>
      <c r="B679" s="201"/>
      <c r="C679" s="25"/>
      <c r="D679" s="25"/>
      <c r="E679" s="203"/>
      <c r="F679" s="203"/>
      <c r="G679" s="22"/>
      <c r="H679" s="296"/>
      <c r="I679" s="204"/>
      <c r="J679" s="46"/>
      <c r="K679" s="69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</row>
    <row r="680" spans="1:34" s="2" customFormat="1" ht="16" customHeight="1" x14ac:dyDescent="0.15">
      <c r="A680" s="97">
        <v>19</v>
      </c>
      <c r="B680" s="201"/>
      <c r="C680" s="202"/>
      <c r="D680" s="202"/>
      <c r="E680" s="334"/>
      <c r="F680" s="334"/>
      <c r="G680" s="22"/>
      <c r="H680" s="296"/>
      <c r="I680" s="297"/>
      <c r="J680" s="46"/>
      <c r="K680" s="69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</row>
    <row r="681" spans="1:34" s="2" customFormat="1" ht="16" customHeight="1" thickBot="1" x14ac:dyDescent="0.2">
      <c r="A681" s="98">
        <v>20</v>
      </c>
      <c r="B681" s="90"/>
      <c r="C681" s="102"/>
      <c r="D681" s="102"/>
      <c r="E681" s="92"/>
      <c r="F681" s="92"/>
      <c r="G681" s="93"/>
      <c r="H681" s="94"/>
      <c r="I681" s="99"/>
      <c r="J681" s="71"/>
      <c r="K681" s="72"/>
      <c r="L681" s="32"/>
      <c r="M681" s="3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  <c r="AA681" s="3"/>
      <c r="AB681" s="3"/>
      <c r="AC681" s="3"/>
      <c r="AD681" s="3"/>
      <c r="AE681" s="3"/>
      <c r="AF681" s="3"/>
      <c r="AG681" s="3"/>
      <c r="AH681" s="3"/>
    </row>
    <row r="682" spans="1:34" s="2" customFormat="1" ht="16" customHeight="1" x14ac:dyDescent="0.15">
      <c r="A682" s="96">
        <v>1</v>
      </c>
      <c r="B682" s="218">
        <v>46167</v>
      </c>
      <c r="C682" s="108" t="s">
        <v>18</v>
      </c>
      <c r="D682" s="108" t="s">
        <v>47</v>
      </c>
      <c r="E682" s="60">
        <v>131</v>
      </c>
      <c r="F682" s="60">
        <v>68.099999999999994</v>
      </c>
      <c r="G682" s="219">
        <f t="shared" ref="G682" si="220">SUM(113/E682)*(H682-F682-0)</f>
        <v>11.990076335877868</v>
      </c>
      <c r="H682" s="62">
        <v>82</v>
      </c>
      <c r="I682" s="63" t="s">
        <v>68</v>
      </c>
      <c r="J682" s="64">
        <v>1</v>
      </c>
      <c r="K682" s="65">
        <f t="shared" ref="K682:K689" si="221">SMALL($G$682:$G$701,J682)</f>
        <v>11.990076335877868</v>
      </c>
    </row>
    <row r="683" spans="1:34" s="2" customFormat="1" ht="16" customHeight="1" x14ac:dyDescent="0.15">
      <c r="A683" s="97">
        <v>2</v>
      </c>
      <c r="B683" s="190">
        <v>46174</v>
      </c>
      <c r="C683" s="137" t="s">
        <v>18</v>
      </c>
      <c r="D683" s="137" t="s">
        <v>47</v>
      </c>
      <c r="E683" s="221">
        <v>113</v>
      </c>
      <c r="F683" s="221">
        <v>68.5</v>
      </c>
      <c r="G683" s="219">
        <f t="shared" ref="G683" si="222">SUM(113/E683)*(H683-F683-0)</f>
        <v>21.5</v>
      </c>
      <c r="H683" s="138">
        <v>90</v>
      </c>
      <c r="I683" s="223" t="s">
        <v>107</v>
      </c>
      <c r="J683" s="46">
        <v>2</v>
      </c>
      <c r="K683" s="66">
        <f t="shared" si="221"/>
        <v>11.990076335877868</v>
      </c>
    </row>
    <row r="684" spans="1:34" s="2" customFormat="1" ht="16" customHeight="1" x14ac:dyDescent="0.15">
      <c r="A684" s="97">
        <v>3</v>
      </c>
      <c r="B684" s="158">
        <v>46181</v>
      </c>
      <c r="C684" s="108" t="s">
        <v>18</v>
      </c>
      <c r="D684" s="108" t="s">
        <v>47</v>
      </c>
      <c r="E684" s="109">
        <v>125</v>
      </c>
      <c r="F684" s="109">
        <v>70.400000000000006</v>
      </c>
      <c r="G684" s="110">
        <f t="shared" ref="G684" si="223">SUM(113/E684)*(H684-F684-0)</f>
        <v>20.430399999999995</v>
      </c>
      <c r="H684" s="109">
        <v>93</v>
      </c>
      <c r="I684" s="153" t="s">
        <v>83</v>
      </c>
      <c r="J684" s="46">
        <v>3</v>
      </c>
      <c r="K684" s="66">
        <f t="shared" si="221"/>
        <v>13.198399999999996</v>
      </c>
    </row>
    <row r="685" spans="1:34" s="2" customFormat="1" ht="16" customHeight="1" x14ac:dyDescent="0.15">
      <c r="A685" s="97">
        <v>4</v>
      </c>
      <c r="B685" s="158">
        <v>46209</v>
      </c>
      <c r="C685" s="108" t="s">
        <v>18</v>
      </c>
      <c r="D685" s="108" t="s">
        <v>47</v>
      </c>
      <c r="E685" s="109">
        <v>125</v>
      </c>
      <c r="F685" s="109">
        <v>70.400000000000006</v>
      </c>
      <c r="G685" s="110">
        <f t="shared" ref="G685:G686" si="224">SUM(113/E685)*(H685-F685-0)</f>
        <v>19.526399999999995</v>
      </c>
      <c r="H685" s="109">
        <v>92</v>
      </c>
      <c r="I685" s="153" t="s">
        <v>83</v>
      </c>
      <c r="J685" s="46">
        <v>4</v>
      </c>
      <c r="K685" s="66">
        <f t="shared" si="221"/>
        <v>13.215254237288132</v>
      </c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  <c r="AA685" s="9"/>
      <c r="AB685" s="9"/>
      <c r="AC685" s="9"/>
      <c r="AD685" s="9"/>
      <c r="AE685" s="9"/>
      <c r="AF685" s="9"/>
    </row>
    <row r="686" spans="1:34" s="2" customFormat="1" ht="16" customHeight="1" x14ac:dyDescent="0.15">
      <c r="A686" s="97">
        <v>5</v>
      </c>
      <c r="B686" s="125">
        <v>46216</v>
      </c>
      <c r="C686" s="137" t="s">
        <v>18</v>
      </c>
      <c r="D686" s="137" t="s">
        <v>47</v>
      </c>
      <c r="E686" s="60">
        <v>118</v>
      </c>
      <c r="F686" s="60">
        <v>67.2</v>
      </c>
      <c r="G686" s="110">
        <f t="shared" si="224"/>
        <v>17.045762711864406</v>
      </c>
      <c r="H686" s="62">
        <v>85</v>
      </c>
      <c r="I686" s="124" t="s">
        <v>101</v>
      </c>
      <c r="J686" s="46">
        <v>5</v>
      </c>
      <c r="K686" s="66">
        <f t="shared" si="221"/>
        <v>14.102399999999996</v>
      </c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</row>
    <row r="687" spans="1:34" s="2" customFormat="1" ht="16" customHeight="1" x14ac:dyDescent="0.15">
      <c r="A687" s="97">
        <v>6</v>
      </c>
      <c r="B687" s="158">
        <v>46230</v>
      </c>
      <c r="C687" s="108" t="s">
        <v>18</v>
      </c>
      <c r="D687" s="108" t="s">
        <v>47</v>
      </c>
      <c r="E687" s="109">
        <v>125</v>
      </c>
      <c r="F687" s="109">
        <v>70.400000000000006</v>
      </c>
      <c r="G687" s="110">
        <f t="shared" ref="G687:G688" si="225">SUM(113/E687)*(H687-F687-0)</f>
        <v>16.814399999999996</v>
      </c>
      <c r="H687" s="109">
        <v>89</v>
      </c>
      <c r="I687" s="153" t="s">
        <v>83</v>
      </c>
      <c r="J687" s="46">
        <v>6</v>
      </c>
      <c r="K687" s="66">
        <f t="shared" si="221"/>
        <v>15.006399999999996</v>
      </c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  <c r="AA687" s="9"/>
      <c r="AB687" s="9"/>
      <c r="AC687" s="9"/>
      <c r="AD687" s="9"/>
      <c r="AE687" s="9"/>
    </row>
    <row r="688" spans="1:34" s="2" customFormat="1" ht="16" customHeight="1" x14ac:dyDescent="0.15">
      <c r="A688" s="97">
        <v>7</v>
      </c>
      <c r="B688" s="218">
        <v>46237</v>
      </c>
      <c r="C688" s="108" t="s">
        <v>18</v>
      </c>
      <c r="D688" s="108" t="s">
        <v>47</v>
      </c>
      <c r="E688" s="60">
        <v>131</v>
      </c>
      <c r="F688" s="60">
        <v>68.099999999999994</v>
      </c>
      <c r="G688" s="110">
        <f t="shared" si="225"/>
        <v>11.990076335877868</v>
      </c>
      <c r="H688" s="62">
        <v>82</v>
      </c>
      <c r="I688" s="63" t="s">
        <v>68</v>
      </c>
      <c r="J688" s="46">
        <v>7</v>
      </c>
      <c r="K688" s="66">
        <f t="shared" si="221"/>
        <v>15.130508474576269</v>
      </c>
    </row>
    <row r="689" spans="1:34" s="2" customFormat="1" ht="16" customHeight="1" x14ac:dyDescent="0.15">
      <c r="A689" s="97">
        <v>8</v>
      </c>
      <c r="B689" s="158">
        <v>46244</v>
      </c>
      <c r="C689" s="108" t="s">
        <v>18</v>
      </c>
      <c r="D689" s="108" t="s">
        <v>47</v>
      </c>
      <c r="E689" s="109">
        <v>125</v>
      </c>
      <c r="F689" s="109">
        <v>70.400000000000006</v>
      </c>
      <c r="G689" s="110">
        <f t="shared" ref="G689:G690" si="226">SUM(113/E689)*(H689-F689-0)</f>
        <v>21.334399999999995</v>
      </c>
      <c r="H689" s="109">
        <v>94</v>
      </c>
      <c r="I689" s="153" t="s">
        <v>83</v>
      </c>
      <c r="J689" s="46">
        <v>8</v>
      </c>
      <c r="K689" s="66">
        <f t="shared" si="221"/>
        <v>15.130508474576269</v>
      </c>
    </row>
    <row r="690" spans="1:34" s="2" customFormat="1" ht="16" customHeight="1" thickBot="1" x14ac:dyDescent="0.2">
      <c r="A690" s="97">
        <v>9</v>
      </c>
      <c r="B690" s="125">
        <v>46258</v>
      </c>
      <c r="C690" s="137" t="s">
        <v>18</v>
      </c>
      <c r="D690" s="137" t="s">
        <v>47</v>
      </c>
      <c r="E690" s="60">
        <v>118</v>
      </c>
      <c r="F690" s="60">
        <v>67.2</v>
      </c>
      <c r="G690" s="110">
        <f t="shared" si="226"/>
        <v>15.130508474576269</v>
      </c>
      <c r="H690" s="62">
        <v>83</v>
      </c>
      <c r="I690" s="124" t="s">
        <v>101</v>
      </c>
      <c r="J690" s="49"/>
      <c r="K690" s="67">
        <f>AVERAGE(K682:K689)</f>
        <v>13.72045298227455</v>
      </c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</row>
    <row r="691" spans="1:34" s="2" customFormat="1" ht="16" customHeight="1" thickTop="1" x14ac:dyDescent="0.15">
      <c r="A691" s="97">
        <v>10</v>
      </c>
      <c r="B691" s="154" t="s">
        <v>120</v>
      </c>
      <c r="C691" s="37" t="s">
        <v>18</v>
      </c>
      <c r="D691" s="37" t="s">
        <v>47</v>
      </c>
      <c r="E691" s="38">
        <v>125</v>
      </c>
      <c r="F691" s="38">
        <v>70.400000000000006</v>
      </c>
      <c r="G691" s="39">
        <f t="shared" ref="G691:G694" si="227">SUM(113/E691)*(H691-F691-0)</f>
        <v>15.006399999999996</v>
      </c>
      <c r="H691" s="38">
        <v>87</v>
      </c>
      <c r="I691" s="193" t="s">
        <v>83</v>
      </c>
      <c r="J691" s="46"/>
      <c r="K691" s="66"/>
    </row>
    <row r="692" spans="1:34" s="2" customFormat="1" ht="16" customHeight="1" x14ac:dyDescent="0.15">
      <c r="A692" s="97">
        <v>11</v>
      </c>
      <c r="B692" s="154" t="s">
        <v>124</v>
      </c>
      <c r="C692" s="37" t="s">
        <v>18</v>
      </c>
      <c r="D692" s="37" t="s">
        <v>47</v>
      </c>
      <c r="E692" s="38">
        <v>125</v>
      </c>
      <c r="F692" s="38">
        <v>70.400000000000006</v>
      </c>
      <c r="G692" s="39">
        <f t="shared" si="227"/>
        <v>20.430399999999995</v>
      </c>
      <c r="H692" s="38">
        <v>93</v>
      </c>
      <c r="I692" s="193" t="s">
        <v>83</v>
      </c>
      <c r="J692" s="50"/>
      <c r="K692" s="66"/>
    </row>
    <row r="693" spans="1:34" s="2" customFormat="1" ht="16" customHeight="1" x14ac:dyDescent="0.15">
      <c r="A693" s="97">
        <v>12</v>
      </c>
      <c r="B693" s="154" t="s">
        <v>127</v>
      </c>
      <c r="C693" s="37" t="s">
        <v>18</v>
      </c>
      <c r="D693" s="37" t="s">
        <v>47</v>
      </c>
      <c r="E693" s="38">
        <v>125</v>
      </c>
      <c r="F693" s="38">
        <v>70.400000000000006</v>
      </c>
      <c r="G693" s="39">
        <f t="shared" si="227"/>
        <v>14.102399999999996</v>
      </c>
      <c r="H693" s="38">
        <v>86</v>
      </c>
      <c r="I693" s="193" t="s">
        <v>83</v>
      </c>
      <c r="J693" s="46"/>
      <c r="K693" s="66"/>
    </row>
    <row r="694" spans="1:34" s="2" customFormat="1" ht="16" customHeight="1" x14ac:dyDescent="0.15">
      <c r="A694" s="97">
        <v>13</v>
      </c>
      <c r="B694" s="24">
        <v>46034</v>
      </c>
      <c r="C694" s="25" t="s">
        <v>18</v>
      </c>
      <c r="D694" s="25" t="s">
        <v>47</v>
      </c>
      <c r="E694" s="21">
        <v>118</v>
      </c>
      <c r="F694" s="21">
        <v>67.2</v>
      </c>
      <c r="G694" s="39">
        <f t="shared" si="227"/>
        <v>15.130508474576269</v>
      </c>
      <c r="H694" s="30">
        <v>83</v>
      </c>
      <c r="I694" s="23" t="s">
        <v>101</v>
      </c>
      <c r="J694" s="46"/>
      <c r="K694" s="66"/>
    </row>
    <row r="695" spans="1:34" s="2" customFormat="1" ht="16" customHeight="1" x14ac:dyDescent="0.15">
      <c r="A695" s="97">
        <v>14</v>
      </c>
      <c r="B695" s="24">
        <v>46076</v>
      </c>
      <c r="C695" s="25" t="s">
        <v>18</v>
      </c>
      <c r="D695" s="25" t="s">
        <v>47</v>
      </c>
      <c r="E695" s="21">
        <v>118</v>
      </c>
      <c r="F695" s="21">
        <v>67.2</v>
      </c>
      <c r="G695" s="22">
        <f t="shared" ref="G695:G696" si="228">SUM(113/E695)*(H695-F695-0)</f>
        <v>18.003389830508471</v>
      </c>
      <c r="H695" s="30">
        <v>86</v>
      </c>
      <c r="I695" s="23" t="s">
        <v>101</v>
      </c>
      <c r="J695" s="50"/>
      <c r="K695" s="66"/>
      <c r="L695" s="1"/>
      <c r="M695" s="1"/>
    </row>
    <row r="696" spans="1:34" s="2" customFormat="1" ht="16" customHeight="1" x14ac:dyDescent="0.15">
      <c r="A696" s="97">
        <v>15</v>
      </c>
      <c r="B696" s="154">
        <v>46090</v>
      </c>
      <c r="C696" s="37" t="s">
        <v>18</v>
      </c>
      <c r="D696" s="37" t="s">
        <v>47</v>
      </c>
      <c r="E696" s="38">
        <v>125</v>
      </c>
      <c r="F696" s="38">
        <v>70.400000000000006</v>
      </c>
      <c r="G696" s="39">
        <f t="shared" si="228"/>
        <v>13.198399999999996</v>
      </c>
      <c r="H696" s="38">
        <v>85</v>
      </c>
      <c r="I696" s="193" t="s">
        <v>83</v>
      </c>
      <c r="J696" s="46"/>
      <c r="K696" s="66"/>
    </row>
    <row r="697" spans="1:34" s="2" customFormat="1" ht="16" customHeight="1" x14ac:dyDescent="0.15">
      <c r="A697" s="97">
        <v>16</v>
      </c>
      <c r="B697" s="154">
        <v>46104</v>
      </c>
      <c r="C697" s="37" t="s">
        <v>18</v>
      </c>
      <c r="D697" s="37" t="s">
        <v>47</v>
      </c>
      <c r="E697" s="38">
        <v>125</v>
      </c>
      <c r="F697" s="38">
        <v>70.400000000000006</v>
      </c>
      <c r="G697" s="39">
        <f t="shared" ref="G697" si="229">SUM(113/E697)*(H697-F697-0)</f>
        <v>15.910399999999996</v>
      </c>
      <c r="H697" s="38">
        <v>88</v>
      </c>
      <c r="I697" s="193" t="s">
        <v>83</v>
      </c>
      <c r="J697" s="46"/>
      <c r="K697" s="69"/>
    </row>
    <row r="698" spans="1:34" s="2" customFormat="1" ht="16" customHeight="1" x14ac:dyDescent="0.15">
      <c r="A698" s="97">
        <v>17</v>
      </c>
      <c r="B698" s="24">
        <v>46132</v>
      </c>
      <c r="C698" s="25" t="s">
        <v>18</v>
      </c>
      <c r="D698" s="25" t="s">
        <v>47</v>
      </c>
      <c r="E698" s="21">
        <v>118</v>
      </c>
      <c r="F698" s="21">
        <v>67.2</v>
      </c>
      <c r="G698" s="22">
        <f t="shared" ref="G698:G700" si="230">SUM(113/E698)*(H698-F698-0)</f>
        <v>15.130508474576269</v>
      </c>
      <c r="H698" s="30">
        <v>83</v>
      </c>
      <c r="I698" s="23" t="s">
        <v>101</v>
      </c>
      <c r="J698" s="46"/>
      <c r="K698" s="69"/>
    </row>
    <row r="699" spans="1:34" s="2" customFormat="1" ht="16" customHeight="1" x14ac:dyDescent="0.15">
      <c r="A699" s="97">
        <v>18</v>
      </c>
      <c r="B699" s="201">
        <v>46139</v>
      </c>
      <c r="C699" s="25" t="s">
        <v>18</v>
      </c>
      <c r="D699" s="25" t="s">
        <v>47</v>
      </c>
      <c r="E699" s="203">
        <v>124</v>
      </c>
      <c r="F699" s="203">
        <v>68.7</v>
      </c>
      <c r="G699" s="22">
        <f t="shared" si="230"/>
        <v>31.257258064516126</v>
      </c>
      <c r="H699" s="296">
        <v>103</v>
      </c>
      <c r="I699" s="204" t="s">
        <v>156</v>
      </c>
      <c r="J699" s="46"/>
      <c r="K699" s="69"/>
    </row>
    <row r="700" spans="1:34" s="2" customFormat="1" ht="16" customHeight="1" x14ac:dyDescent="0.15">
      <c r="A700" s="97">
        <v>19</v>
      </c>
      <c r="B700" s="201">
        <v>46146</v>
      </c>
      <c r="C700" s="202" t="s">
        <v>18</v>
      </c>
      <c r="D700" s="202" t="s">
        <v>47</v>
      </c>
      <c r="E700" s="334">
        <v>125</v>
      </c>
      <c r="F700" s="334">
        <v>70.400000000000006</v>
      </c>
      <c r="G700" s="22">
        <f t="shared" si="230"/>
        <v>18.622399999999995</v>
      </c>
      <c r="H700" s="296">
        <v>91</v>
      </c>
      <c r="I700" s="297" t="s">
        <v>83</v>
      </c>
      <c r="J700" s="46"/>
      <c r="K700" s="69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</row>
    <row r="701" spans="1:34" s="2" customFormat="1" ht="16" customHeight="1" thickBot="1" x14ac:dyDescent="0.2">
      <c r="A701" s="98">
        <v>20</v>
      </c>
      <c r="B701" s="90">
        <v>46153</v>
      </c>
      <c r="C701" s="102" t="s">
        <v>18</v>
      </c>
      <c r="D701" s="102" t="s">
        <v>47</v>
      </c>
      <c r="E701" s="92">
        <v>118</v>
      </c>
      <c r="F701" s="92">
        <v>67.2</v>
      </c>
      <c r="G701" s="93">
        <f t="shared" ref="G701" si="231">SUM(113/E701)*(H701-F701-0)</f>
        <v>13.215254237288132</v>
      </c>
      <c r="H701" s="94">
        <v>81</v>
      </c>
      <c r="I701" s="99" t="s">
        <v>101</v>
      </c>
      <c r="J701" s="71"/>
      <c r="K701" s="72"/>
    </row>
    <row r="702" spans="1:34" s="2" customFormat="1" ht="16" customHeight="1" x14ac:dyDescent="0.15">
      <c r="A702" s="96">
        <v>1</v>
      </c>
      <c r="B702" s="218" t="s">
        <v>105</v>
      </c>
      <c r="C702" s="108" t="s">
        <v>38</v>
      </c>
      <c r="D702" s="108" t="s">
        <v>39</v>
      </c>
      <c r="E702" s="109">
        <v>131</v>
      </c>
      <c r="F702" s="109">
        <v>68.099999999999994</v>
      </c>
      <c r="G702" s="132">
        <f t="shared" ref="G702:G727" si="232">SUM(113/E702)*(H702-F702-0)</f>
        <v>20.61603053435115</v>
      </c>
      <c r="H702" s="111">
        <v>92</v>
      </c>
      <c r="I702" s="112" t="s">
        <v>68</v>
      </c>
      <c r="J702" s="64">
        <v>1</v>
      </c>
      <c r="K702" s="65">
        <f t="shared" ref="K702:K709" si="233">SMALL($G$702:$G$721,J702)</f>
        <v>15.5375</v>
      </c>
    </row>
    <row r="703" spans="1:34" s="2" customFormat="1" ht="16" customHeight="1" x14ac:dyDescent="0.15">
      <c r="A703" s="97">
        <v>2</v>
      </c>
      <c r="B703" s="190" t="s">
        <v>108</v>
      </c>
      <c r="C703" s="137" t="s">
        <v>38</v>
      </c>
      <c r="D703" s="137" t="s">
        <v>39</v>
      </c>
      <c r="E703" s="180">
        <v>120</v>
      </c>
      <c r="F703" s="180">
        <v>68.5</v>
      </c>
      <c r="G703" s="176">
        <f t="shared" si="232"/>
        <v>24.012499999999999</v>
      </c>
      <c r="H703" s="181">
        <v>94</v>
      </c>
      <c r="I703" s="182" t="s">
        <v>83</v>
      </c>
      <c r="J703" s="46">
        <v>2</v>
      </c>
      <c r="K703" s="66">
        <f t="shared" si="233"/>
        <v>18.253846153846155</v>
      </c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  <c r="AA703" s="9"/>
      <c r="AB703" s="9"/>
      <c r="AC703" s="9"/>
      <c r="AD703" s="9"/>
      <c r="AE703" s="9"/>
      <c r="AF703" s="9"/>
    </row>
    <row r="704" spans="1:34" s="2" customFormat="1" ht="16" customHeight="1" x14ac:dyDescent="0.15">
      <c r="A704" s="97">
        <v>3</v>
      </c>
      <c r="B704" s="131" t="s">
        <v>111</v>
      </c>
      <c r="C704" s="137" t="s">
        <v>38</v>
      </c>
      <c r="D704" s="137" t="s">
        <v>39</v>
      </c>
      <c r="E704" s="109">
        <v>131</v>
      </c>
      <c r="F704" s="109">
        <v>68.099999999999994</v>
      </c>
      <c r="G704" s="61">
        <f t="shared" si="232"/>
        <v>20.61603053435115</v>
      </c>
      <c r="H704" s="111">
        <v>92</v>
      </c>
      <c r="I704" s="112" t="s">
        <v>68</v>
      </c>
      <c r="J704" s="46">
        <v>3</v>
      </c>
      <c r="K704" s="66">
        <f t="shared" si="233"/>
        <v>19.304166666666667</v>
      </c>
    </row>
    <row r="705" spans="1:32" s="2" customFormat="1" ht="16" customHeight="1" x14ac:dyDescent="0.15">
      <c r="A705" s="97">
        <v>4</v>
      </c>
      <c r="B705" s="130" t="s">
        <v>115</v>
      </c>
      <c r="C705" s="59" t="s">
        <v>38</v>
      </c>
      <c r="D705" s="59" t="s">
        <v>39</v>
      </c>
      <c r="E705" s="60">
        <v>130</v>
      </c>
      <c r="F705" s="60">
        <v>71.8</v>
      </c>
      <c r="G705" s="61">
        <f t="shared" si="232"/>
        <v>22.773846153846158</v>
      </c>
      <c r="H705" s="62">
        <v>98</v>
      </c>
      <c r="I705" s="124" t="s">
        <v>116</v>
      </c>
      <c r="J705" s="46">
        <v>4</v>
      </c>
      <c r="K705" s="66">
        <f t="shared" si="233"/>
        <v>19.992307692307694</v>
      </c>
    </row>
    <row r="706" spans="1:32" s="2" customFormat="1" ht="16" customHeight="1" x14ac:dyDescent="0.15">
      <c r="A706" s="97">
        <v>5</v>
      </c>
      <c r="B706" s="125" t="s">
        <v>119</v>
      </c>
      <c r="C706" s="59" t="s">
        <v>38</v>
      </c>
      <c r="D706" s="59" t="s">
        <v>39</v>
      </c>
      <c r="E706" s="60">
        <v>118</v>
      </c>
      <c r="F706" s="60">
        <v>67.2</v>
      </c>
      <c r="G706" s="61">
        <f t="shared" si="232"/>
        <v>20.876271186440675</v>
      </c>
      <c r="H706" s="62">
        <v>89</v>
      </c>
      <c r="I706" s="124" t="s">
        <v>101</v>
      </c>
      <c r="J706" s="46">
        <v>5</v>
      </c>
      <c r="K706" s="66">
        <f t="shared" si="233"/>
        <v>20.61603053435115</v>
      </c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  <c r="AA706" s="9"/>
      <c r="AB706" s="9"/>
      <c r="AC706" s="9"/>
      <c r="AD706" s="9"/>
      <c r="AE706" s="9"/>
      <c r="AF706" s="9"/>
    </row>
    <row r="707" spans="1:32" s="2" customFormat="1" ht="16" customHeight="1" x14ac:dyDescent="0.15">
      <c r="A707" s="97">
        <v>6</v>
      </c>
      <c r="B707" s="190">
        <v>46027</v>
      </c>
      <c r="C707" s="137" t="s">
        <v>38</v>
      </c>
      <c r="D707" s="137" t="s">
        <v>39</v>
      </c>
      <c r="E707" s="180">
        <v>120</v>
      </c>
      <c r="F707" s="180">
        <v>68.5</v>
      </c>
      <c r="G707" s="176">
        <f t="shared" si="232"/>
        <v>31.545833333333334</v>
      </c>
      <c r="H707" s="181">
        <v>102</v>
      </c>
      <c r="I707" s="182" t="s">
        <v>83</v>
      </c>
      <c r="J707" s="46">
        <v>6</v>
      </c>
      <c r="K707" s="66">
        <f t="shared" si="233"/>
        <v>20.61603053435115</v>
      </c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  <c r="AA707" s="9"/>
      <c r="AB707" s="9"/>
      <c r="AC707" s="9"/>
      <c r="AD707" s="9"/>
      <c r="AE707" s="9"/>
      <c r="AF707" s="9"/>
    </row>
    <row r="708" spans="1:32" s="2" customFormat="1" ht="16" customHeight="1" x14ac:dyDescent="0.15">
      <c r="A708" s="97">
        <v>7</v>
      </c>
      <c r="B708" s="190">
        <v>46069</v>
      </c>
      <c r="C708" s="137" t="s">
        <v>38</v>
      </c>
      <c r="D708" s="137" t="s">
        <v>39</v>
      </c>
      <c r="E708" s="191">
        <v>113</v>
      </c>
      <c r="F708" s="191">
        <v>68.5</v>
      </c>
      <c r="G708" s="61">
        <f t="shared" ref="G708:G711" si="234">SUM(113/E708)*(H708-F708-0)</f>
        <v>27.5</v>
      </c>
      <c r="H708" s="304">
        <v>96</v>
      </c>
      <c r="I708" s="192" t="s">
        <v>107</v>
      </c>
      <c r="J708" s="46">
        <v>7</v>
      </c>
      <c r="K708" s="66">
        <f t="shared" si="233"/>
        <v>20.876271186440675</v>
      </c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  <c r="AA708" s="9"/>
      <c r="AB708" s="9"/>
      <c r="AC708" s="9"/>
      <c r="AD708" s="9"/>
      <c r="AE708" s="9"/>
      <c r="AF708" s="9"/>
    </row>
    <row r="709" spans="1:32" s="2" customFormat="1" ht="16" customHeight="1" x14ac:dyDescent="0.15">
      <c r="A709" s="97">
        <v>8</v>
      </c>
      <c r="B709" s="125">
        <v>46076</v>
      </c>
      <c r="C709" s="59" t="s">
        <v>38</v>
      </c>
      <c r="D709" s="59" t="s">
        <v>39</v>
      </c>
      <c r="E709" s="60">
        <v>118</v>
      </c>
      <c r="F709" s="60">
        <v>67.2</v>
      </c>
      <c r="G709" s="61">
        <f t="shared" si="234"/>
        <v>23.74915254237288</v>
      </c>
      <c r="H709" s="62">
        <v>92</v>
      </c>
      <c r="I709" s="124" t="s">
        <v>101</v>
      </c>
      <c r="J709" s="46">
        <v>8</v>
      </c>
      <c r="K709" s="66">
        <f t="shared" si="233"/>
        <v>21.5</v>
      </c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  <c r="AA709" s="9"/>
      <c r="AB709" s="9"/>
      <c r="AC709" s="9"/>
      <c r="AD709" s="9"/>
      <c r="AE709" s="9"/>
      <c r="AF709" s="9"/>
    </row>
    <row r="710" spans="1:32" s="2" customFormat="1" ht="16" customHeight="1" thickBot="1" x14ac:dyDescent="0.2">
      <c r="A710" s="97">
        <v>9</v>
      </c>
      <c r="B710" s="190">
        <v>46104</v>
      </c>
      <c r="C710" s="137" t="s">
        <v>38</v>
      </c>
      <c r="D710" s="137" t="s">
        <v>39</v>
      </c>
      <c r="E710" s="180">
        <v>120</v>
      </c>
      <c r="F710" s="180">
        <v>68.5</v>
      </c>
      <c r="G710" s="176">
        <f t="shared" si="232"/>
        <v>22.129166666666666</v>
      </c>
      <c r="H710" s="181">
        <v>92</v>
      </c>
      <c r="I710" s="182" t="s">
        <v>83</v>
      </c>
      <c r="J710" s="46"/>
      <c r="K710" s="67">
        <f>AVERAGE(K702:K709)</f>
        <v>19.587019095995437</v>
      </c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  <c r="AA710" s="9"/>
      <c r="AB710" s="9"/>
      <c r="AC710" s="9"/>
      <c r="AD710" s="9"/>
      <c r="AE710" s="9"/>
      <c r="AF710" s="9"/>
    </row>
    <row r="711" spans="1:32" s="2" customFormat="1" ht="16" customHeight="1" thickTop="1" x14ac:dyDescent="0.15">
      <c r="A711" s="97">
        <v>10</v>
      </c>
      <c r="B711" s="190">
        <v>46111</v>
      </c>
      <c r="C711" s="137" t="s">
        <v>38</v>
      </c>
      <c r="D711" s="137" t="s">
        <v>39</v>
      </c>
      <c r="E711" s="191">
        <v>113</v>
      </c>
      <c r="F711" s="191">
        <v>68.5</v>
      </c>
      <c r="G711" s="61">
        <f t="shared" si="234"/>
        <v>21.5</v>
      </c>
      <c r="H711" s="304">
        <v>90</v>
      </c>
      <c r="I711" s="192" t="s">
        <v>107</v>
      </c>
      <c r="J711" s="46"/>
      <c r="K711" s="66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  <c r="AA711" s="9"/>
      <c r="AB711" s="9"/>
      <c r="AC711" s="9"/>
      <c r="AD711" s="9"/>
      <c r="AE711" s="9"/>
      <c r="AF711" s="9"/>
    </row>
    <row r="712" spans="1:32" s="2" customFormat="1" ht="16" customHeight="1" x14ac:dyDescent="0.15">
      <c r="A712" s="97">
        <v>11</v>
      </c>
      <c r="B712" s="190">
        <v>46118</v>
      </c>
      <c r="C712" s="137" t="s">
        <v>38</v>
      </c>
      <c r="D712" s="137" t="s">
        <v>39</v>
      </c>
      <c r="E712" s="180">
        <v>120</v>
      </c>
      <c r="F712" s="180">
        <v>68.5</v>
      </c>
      <c r="G712" s="176">
        <f t="shared" ref="G712:G713" si="235">SUM(113/E712)*(H712-F712-0)</f>
        <v>25.895833333333332</v>
      </c>
      <c r="H712" s="181">
        <v>96</v>
      </c>
      <c r="I712" s="182" t="s">
        <v>83</v>
      </c>
      <c r="J712" s="46"/>
      <c r="K712" s="66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  <c r="AA712" s="9"/>
      <c r="AB712" s="9"/>
      <c r="AC712" s="9"/>
      <c r="AD712" s="9"/>
      <c r="AE712" s="9"/>
      <c r="AF712" s="9"/>
    </row>
    <row r="713" spans="1:32" s="2" customFormat="1" ht="16" customHeight="1" x14ac:dyDescent="0.15">
      <c r="A713" s="97">
        <v>12</v>
      </c>
      <c r="B713" s="328">
        <v>46146</v>
      </c>
      <c r="C713" s="137" t="s">
        <v>38</v>
      </c>
      <c r="D713" s="137" t="s">
        <v>39</v>
      </c>
      <c r="E713" s="335">
        <v>120</v>
      </c>
      <c r="F713" s="335">
        <v>68.5</v>
      </c>
      <c r="G713" s="176">
        <f t="shared" si="235"/>
        <v>15.5375</v>
      </c>
      <c r="H713" s="336">
        <v>85</v>
      </c>
      <c r="I713" s="337" t="s">
        <v>83</v>
      </c>
      <c r="J713" s="46"/>
      <c r="K713" s="66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  <c r="AA713" s="9"/>
      <c r="AB713" s="9"/>
      <c r="AC713" s="9"/>
      <c r="AD713" s="9"/>
      <c r="AE713" s="9"/>
      <c r="AF713" s="9"/>
    </row>
    <row r="714" spans="1:32" s="2" customFormat="1" ht="16" customHeight="1" x14ac:dyDescent="0.15">
      <c r="A714" s="97">
        <v>13</v>
      </c>
      <c r="B714" s="125">
        <v>46153</v>
      </c>
      <c r="C714" s="59" t="s">
        <v>38</v>
      </c>
      <c r="D714" s="59" t="s">
        <v>39</v>
      </c>
      <c r="E714" s="60">
        <v>118</v>
      </c>
      <c r="F714" s="60">
        <v>67.2</v>
      </c>
      <c r="G714" s="61">
        <f t="shared" ref="G714" si="236">SUM(113/E714)*(H714-F714-0)</f>
        <v>26.622033898305084</v>
      </c>
      <c r="H714" s="62">
        <v>95</v>
      </c>
      <c r="I714" s="124" t="s">
        <v>101</v>
      </c>
      <c r="J714" s="46"/>
      <c r="K714" s="66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  <c r="AA714" s="9"/>
      <c r="AB714" s="9"/>
      <c r="AC714" s="9"/>
      <c r="AD714" s="9"/>
      <c r="AE714" s="9"/>
      <c r="AF714" s="9"/>
    </row>
    <row r="715" spans="1:32" s="2" customFormat="1" ht="16" customHeight="1" x14ac:dyDescent="0.15">
      <c r="A715" s="97">
        <v>14</v>
      </c>
      <c r="B715" s="24" t="s">
        <v>65</v>
      </c>
      <c r="C715" s="25" t="s">
        <v>38</v>
      </c>
      <c r="D715" s="25" t="s">
        <v>39</v>
      </c>
      <c r="E715" s="133">
        <v>130</v>
      </c>
      <c r="F715" s="133">
        <v>68</v>
      </c>
      <c r="G715" s="129">
        <f t="shared" si="232"/>
        <v>18.253846153846155</v>
      </c>
      <c r="H715" s="134">
        <v>89</v>
      </c>
      <c r="I715" s="128" t="s">
        <v>4</v>
      </c>
      <c r="J715" s="46"/>
      <c r="K715" s="66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  <c r="AA715" s="9"/>
      <c r="AB715" s="9"/>
      <c r="AC715" s="9"/>
      <c r="AD715" s="9"/>
      <c r="AE715" s="9"/>
      <c r="AF715" s="9"/>
    </row>
    <row r="716" spans="1:32" s="2" customFormat="1" ht="16" customHeight="1" x14ac:dyDescent="0.15">
      <c r="A716" s="97">
        <v>15</v>
      </c>
      <c r="B716" s="24" t="s">
        <v>90</v>
      </c>
      <c r="C716" s="25" t="s">
        <v>38</v>
      </c>
      <c r="D716" s="25" t="s">
        <v>39</v>
      </c>
      <c r="E716" s="133">
        <v>130</v>
      </c>
      <c r="F716" s="133">
        <v>68</v>
      </c>
      <c r="G716" s="129">
        <f t="shared" si="232"/>
        <v>19.992307692307694</v>
      </c>
      <c r="H716" s="134">
        <v>91</v>
      </c>
      <c r="I716" s="128" t="s">
        <v>4</v>
      </c>
      <c r="J716" s="46"/>
      <c r="K716" s="66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  <c r="AA716" s="9"/>
      <c r="AB716" s="9"/>
      <c r="AC716" s="9"/>
      <c r="AD716" s="9"/>
      <c r="AE716" s="9"/>
      <c r="AF716" s="9"/>
    </row>
    <row r="717" spans="1:32" s="2" customFormat="1" ht="16" customHeight="1" x14ac:dyDescent="0.15">
      <c r="A717" s="97">
        <v>16</v>
      </c>
      <c r="B717" s="24" t="s">
        <v>96</v>
      </c>
      <c r="C717" s="25" t="s">
        <v>38</v>
      </c>
      <c r="D717" s="25" t="s">
        <v>39</v>
      </c>
      <c r="E717" s="133">
        <v>130</v>
      </c>
      <c r="F717" s="133">
        <v>68</v>
      </c>
      <c r="G717" s="129">
        <f t="shared" si="232"/>
        <v>24.338461538461537</v>
      </c>
      <c r="H717" s="134">
        <v>96</v>
      </c>
      <c r="I717" s="128" t="s">
        <v>4</v>
      </c>
      <c r="J717" s="46"/>
      <c r="K717" s="6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  <c r="AA717" s="9"/>
      <c r="AB717" s="9"/>
      <c r="AC717" s="9"/>
      <c r="AD717" s="9"/>
      <c r="AE717" s="9"/>
      <c r="AF717" s="9"/>
    </row>
    <row r="718" spans="1:32" s="2" customFormat="1" ht="16" customHeight="1" x14ac:dyDescent="0.15">
      <c r="A718" s="97">
        <v>17</v>
      </c>
      <c r="B718" s="201" t="s">
        <v>97</v>
      </c>
      <c r="C718" s="25" t="s">
        <v>38</v>
      </c>
      <c r="D718" s="25" t="s">
        <v>39</v>
      </c>
      <c r="E718" s="183">
        <v>120</v>
      </c>
      <c r="F718" s="183">
        <v>68.5</v>
      </c>
      <c r="G718" s="169">
        <f t="shared" si="232"/>
        <v>25.895833333333332</v>
      </c>
      <c r="H718" s="184">
        <v>96</v>
      </c>
      <c r="I718" s="185" t="s">
        <v>83</v>
      </c>
      <c r="J718" s="46"/>
      <c r="K718" s="6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  <c r="AA718" s="9"/>
      <c r="AB718" s="9"/>
      <c r="AC718" s="9"/>
      <c r="AD718" s="9"/>
      <c r="AE718" s="9"/>
      <c r="AF718" s="9"/>
    </row>
    <row r="719" spans="1:32" s="2" customFormat="1" ht="16" customHeight="1" x14ac:dyDescent="0.15">
      <c r="A719" s="97">
        <v>18</v>
      </c>
      <c r="B719" s="24" t="s">
        <v>100</v>
      </c>
      <c r="C719" s="25" t="s">
        <v>38</v>
      </c>
      <c r="D719" s="25" t="s">
        <v>39</v>
      </c>
      <c r="E719" s="21">
        <v>118</v>
      </c>
      <c r="F719" s="21">
        <v>67.2</v>
      </c>
      <c r="G719" s="22">
        <f t="shared" si="232"/>
        <v>23.74915254237288</v>
      </c>
      <c r="H719" s="30">
        <v>92</v>
      </c>
      <c r="I719" s="23" t="s">
        <v>101</v>
      </c>
      <c r="J719" s="46"/>
      <c r="K719" s="6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  <c r="AA719" s="9"/>
      <c r="AB719" s="9"/>
      <c r="AC719" s="9"/>
      <c r="AD719" s="9"/>
      <c r="AE719" s="9"/>
      <c r="AF719" s="9"/>
    </row>
    <row r="720" spans="1:32" s="2" customFormat="1" ht="16" customHeight="1" x14ac:dyDescent="0.15">
      <c r="A720" s="97">
        <v>19</v>
      </c>
      <c r="B720" s="201" t="s">
        <v>102</v>
      </c>
      <c r="C720" s="25" t="s">
        <v>38</v>
      </c>
      <c r="D720" s="25" t="s">
        <v>39</v>
      </c>
      <c r="E720" s="183">
        <v>120</v>
      </c>
      <c r="F720" s="183">
        <v>68.5</v>
      </c>
      <c r="G720" s="169">
        <f t="shared" si="232"/>
        <v>22.129166666666666</v>
      </c>
      <c r="H720" s="184">
        <v>92</v>
      </c>
      <c r="I720" s="185" t="s">
        <v>83</v>
      </c>
      <c r="J720" s="46"/>
      <c r="K720" s="69"/>
    </row>
    <row r="721" spans="1:34" ht="16" customHeight="1" thickBot="1" x14ac:dyDescent="0.2">
      <c r="A721" s="98">
        <v>20</v>
      </c>
      <c r="B721" s="292" t="s">
        <v>104</v>
      </c>
      <c r="C721" s="102" t="s">
        <v>38</v>
      </c>
      <c r="D721" s="102" t="s">
        <v>39</v>
      </c>
      <c r="E721" s="231">
        <v>120</v>
      </c>
      <c r="F721" s="231">
        <v>68.5</v>
      </c>
      <c r="G721" s="232">
        <f t="shared" si="232"/>
        <v>19.304166666666667</v>
      </c>
      <c r="H721" s="233">
        <v>89</v>
      </c>
      <c r="I721" s="234" t="s">
        <v>83</v>
      </c>
      <c r="J721" s="71"/>
      <c r="K721" s="7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</row>
    <row r="722" spans="1:34" ht="16" customHeight="1" x14ac:dyDescent="0.15">
      <c r="A722" s="96">
        <v>1</v>
      </c>
      <c r="B722" s="82" t="s">
        <v>61</v>
      </c>
      <c r="C722" s="83" t="s">
        <v>122</v>
      </c>
      <c r="D722" s="83" t="s">
        <v>123</v>
      </c>
      <c r="E722" s="84">
        <v>134</v>
      </c>
      <c r="F722" s="84">
        <v>70.5</v>
      </c>
      <c r="G722" s="85">
        <f t="shared" si="232"/>
        <v>16.444029850746269</v>
      </c>
      <c r="H722" s="86">
        <v>90</v>
      </c>
      <c r="I722" s="87" t="s">
        <v>4</v>
      </c>
      <c r="J722" s="64">
        <v>1</v>
      </c>
      <c r="K722" s="145">
        <f>SMALL($G$722:$G$741,J722)</f>
        <v>7.7743999999999946</v>
      </c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</row>
    <row r="723" spans="1:34" ht="16" customHeight="1" x14ac:dyDescent="0.15">
      <c r="A723" s="97">
        <v>2</v>
      </c>
      <c r="B723" s="24" t="s">
        <v>62</v>
      </c>
      <c r="C723" s="29" t="s">
        <v>122</v>
      </c>
      <c r="D723" s="29" t="s">
        <v>123</v>
      </c>
      <c r="E723" s="21">
        <v>134</v>
      </c>
      <c r="F723" s="21">
        <v>70.5</v>
      </c>
      <c r="G723" s="22">
        <f t="shared" si="232"/>
        <v>19.817164179104477</v>
      </c>
      <c r="H723" s="30">
        <v>94</v>
      </c>
      <c r="I723" s="28" t="s">
        <v>4</v>
      </c>
      <c r="J723" s="52">
        <v>2</v>
      </c>
      <c r="K723" s="66">
        <f>SMALL($G$722:$G$741,J723)</f>
        <v>8.6783999999999946</v>
      </c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  <c r="AA723" s="10"/>
      <c r="AB723" s="10"/>
      <c r="AC723" s="10"/>
      <c r="AD723" s="10"/>
      <c r="AE723" s="10"/>
      <c r="AF723" s="10"/>
      <c r="AG723" s="2"/>
      <c r="AH723" s="2"/>
    </row>
    <row r="724" spans="1:34" ht="16" customHeight="1" x14ac:dyDescent="0.15">
      <c r="A724" s="97">
        <v>3</v>
      </c>
      <c r="B724" s="31" t="s">
        <v>102</v>
      </c>
      <c r="C724" s="29" t="s">
        <v>122</v>
      </c>
      <c r="D724" s="29" t="s">
        <v>123</v>
      </c>
      <c r="E724" s="21">
        <v>125</v>
      </c>
      <c r="F724" s="21">
        <v>70.400000000000006</v>
      </c>
      <c r="G724" s="22">
        <f t="shared" si="232"/>
        <v>13.198399999999996</v>
      </c>
      <c r="H724" s="21">
        <v>85</v>
      </c>
      <c r="I724" s="23" t="s">
        <v>83</v>
      </c>
      <c r="J724" s="52">
        <v>3</v>
      </c>
      <c r="K724" s="66">
        <f>SMALL($G$722:$G$741,J724)</f>
        <v>13.198399999999996</v>
      </c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</row>
    <row r="725" spans="1:34" ht="16" customHeight="1" x14ac:dyDescent="0.15">
      <c r="A725" s="97">
        <v>4</v>
      </c>
      <c r="B725" s="31" t="s">
        <v>104</v>
      </c>
      <c r="C725" s="29" t="s">
        <v>122</v>
      </c>
      <c r="D725" s="29" t="s">
        <v>123</v>
      </c>
      <c r="E725" s="21">
        <v>125</v>
      </c>
      <c r="F725" s="21">
        <v>70.400000000000006</v>
      </c>
      <c r="G725" s="22">
        <f t="shared" si="232"/>
        <v>18.622399999999995</v>
      </c>
      <c r="H725" s="21">
        <v>91</v>
      </c>
      <c r="I725" s="23" t="s">
        <v>83</v>
      </c>
      <c r="J725" s="46">
        <v>4</v>
      </c>
      <c r="K725" s="66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</row>
    <row r="726" spans="1:34" ht="16" customHeight="1" x14ac:dyDescent="0.15">
      <c r="A726" s="97">
        <v>5</v>
      </c>
      <c r="B726" s="31" t="s">
        <v>124</v>
      </c>
      <c r="C726" s="29" t="s">
        <v>122</v>
      </c>
      <c r="D726" s="29" t="s">
        <v>123</v>
      </c>
      <c r="E726" s="21">
        <v>125</v>
      </c>
      <c r="F726" s="21">
        <v>70.400000000000006</v>
      </c>
      <c r="G726" s="22">
        <f t="shared" si="232"/>
        <v>15.910399999999996</v>
      </c>
      <c r="H726" s="21">
        <v>88</v>
      </c>
      <c r="I726" s="23" t="s">
        <v>83</v>
      </c>
      <c r="J726" s="46">
        <v>4</v>
      </c>
      <c r="K726" s="66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</row>
    <row r="727" spans="1:34" ht="16" customHeight="1" x14ac:dyDescent="0.15">
      <c r="A727" s="97">
        <v>6</v>
      </c>
      <c r="B727" s="31">
        <v>46027</v>
      </c>
      <c r="C727" s="29" t="s">
        <v>122</v>
      </c>
      <c r="D727" s="29" t="s">
        <v>123</v>
      </c>
      <c r="E727" s="21">
        <v>125</v>
      </c>
      <c r="F727" s="21">
        <v>70.400000000000006</v>
      </c>
      <c r="G727" s="22">
        <f t="shared" si="232"/>
        <v>15.910399999999996</v>
      </c>
      <c r="H727" s="21">
        <v>88</v>
      </c>
      <c r="I727" s="23" t="s">
        <v>83</v>
      </c>
      <c r="J727" s="46">
        <v>6</v>
      </c>
      <c r="K727" s="66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</row>
    <row r="728" spans="1:34" ht="16" customHeight="1" x14ac:dyDescent="0.15">
      <c r="A728" s="97">
        <v>7</v>
      </c>
      <c r="B728" s="31">
        <v>46090</v>
      </c>
      <c r="C728" s="29" t="s">
        <v>122</v>
      </c>
      <c r="D728" s="29" t="s">
        <v>123</v>
      </c>
      <c r="E728" s="21">
        <v>125</v>
      </c>
      <c r="F728" s="21">
        <v>70.400000000000006</v>
      </c>
      <c r="G728" s="22">
        <f t="shared" ref="G728" si="237">SUM(113/E728)*(H728-F728-0)</f>
        <v>8.6783999999999946</v>
      </c>
      <c r="H728" s="21">
        <v>80</v>
      </c>
      <c r="I728" s="23" t="s">
        <v>83</v>
      </c>
      <c r="J728" s="46">
        <v>7</v>
      </c>
      <c r="K728" s="66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</row>
    <row r="729" spans="1:34" ht="16" customHeight="1" x14ac:dyDescent="0.15">
      <c r="A729" s="97">
        <v>8</v>
      </c>
      <c r="B729" s="31">
        <v>46118</v>
      </c>
      <c r="C729" s="29" t="s">
        <v>122</v>
      </c>
      <c r="D729" s="29" t="s">
        <v>123</v>
      </c>
      <c r="E729" s="21">
        <v>125</v>
      </c>
      <c r="F729" s="21">
        <v>70.400000000000006</v>
      </c>
      <c r="G729" s="22">
        <f t="shared" ref="G729" si="238">SUM(113/E729)*(H729-F729-0)</f>
        <v>16.814399999999996</v>
      </c>
      <c r="H729" s="21">
        <v>89</v>
      </c>
      <c r="I729" s="23" t="s">
        <v>83</v>
      </c>
      <c r="J729" s="46">
        <v>8</v>
      </c>
      <c r="K729" s="66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  <c r="AA729" s="9"/>
      <c r="AB729" s="9"/>
      <c r="AC729" s="9"/>
      <c r="AD729" s="9"/>
      <c r="AE729" s="9"/>
      <c r="AF729" s="2"/>
      <c r="AG729" s="2"/>
      <c r="AH729" s="2"/>
    </row>
    <row r="730" spans="1:34" ht="16" customHeight="1" thickBot="1" x14ac:dyDescent="0.2">
      <c r="A730" s="97">
        <v>9</v>
      </c>
      <c r="B730" s="31">
        <v>46230</v>
      </c>
      <c r="C730" s="29" t="s">
        <v>122</v>
      </c>
      <c r="D730" s="29" t="s">
        <v>123</v>
      </c>
      <c r="E730" s="21">
        <v>125</v>
      </c>
      <c r="F730" s="21">
        <v>70.400000000000006</v>
      </c>
      <c r="G730" s="22">
        <f t="shared" ref="G730" si="239">SUM(113/E730)*(H730-F730-0)</f>
        <v>7.7743999999999946</v>
      </c>
      <c r="H730" s="21">
        <v>79</v>
      </c>
      <c r="I730" s="23" t="s">
        <v>83</v>
      </c>
      <c r="J730" s="207"/>
      <c r="K730" s="100">
        <f>AVERAGE(K722:K729)</f>
        <v>9.8837333333333284</v>
      </c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</row>
    <row r="731" spans="1:34" ht="16" customHeight="1" thickTop="1" x14ac:dyDescent="0.15">
      <c r="A731" s="97">
        <v>10</v>
      </c>
      <c r="B731" s="24"/>
      <c r="C731" s="29" t="s">
        <v>122</v>
      </c>
      <c r="D731" s="29" t="s">
        <v>123</v>
      </c>
      <c r="E731" s="21"/>
      <c r="F731" s="21"/>
      <c r="G731" s="22"/>
      <c r="H731" s="30"/>
      <c r="I731" s="28"/>
      <c r="J731" s="46"/>
      <c r="K731" s="116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</row>
    <row r="732" spans="1:34" ht="16" customHeight="1" x14ac:dyDescent="0.15">
      <c r="A732" s="97">
        <v>11</v>
      </c>
      <c r="B732" s="24"/>
      <c r="C732" s="29" t="s">
        <v>122</v>
      </c>
      <c r="D732" s="29" t="s">
        <v>123</v>
      </c>
      <c r="E732" s="21"/>
      <c r="F732" s="21"/>
      <c r="G732" s="22"/>
      <c r="H732" s="30"/>
      <c r="I732" s="28"/>
      <c r="J732" s="46"/>
      <c r="K732" s="116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</row>
    <row r="733" spans="1:34" ht="16" customHeight="1" x14ac:dyDescent="0.15">
      <c r="A733" s="97">
        <v>12</v>
      </c>
      <c r="B733" s="24"/>
      <c r="C733" s="29" t="s">
        <v>122</v>
      </c>
      <c r="D733" s="29" t="s">
        <v>123</v>
      </c>
      <c r="E733" s="21"/>
      <c r="F733" s="21"/>
      <c r="G733" s="22"/>
      <c r="H733" s="30"/>
      <c r="I733" s="28"/>
      <c r="J733" s="46"/>
      <c r="K733" s="66"/>
    </row>
    <row r="734" spans="1:34" ht="16" customHeight="1" x14ac:dyDescent="0.15">
      <c r="A734" s="97">
        <v>13</v>
      </c>
      <c r="B734" s="24"/>
      <c r="C734" s="29" t="s">
        <v>122</v>
      </c>
      <c r="D734" s="29" t="s">
        <v>123</v>
      </c>
      <c r="E734" s="21"/>
      <c r="F734" s="21"/>
      <c r="G734" s="22"/>
      <c r="H734" s="30"/>
      <c r="I734" s="28"/>
      <c r="J734" s="46"/>
      <c r="K734" s="66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</row>
    <row r="735" spans="1:34" ht="16" customHeight="1" x14ac:dyDescent="0.15">
      <c r="A735" s="97">
        <v>14</v>
      </c>
      <c r="B735" s="24"/>
      <c r="C735" s="29" t="s">
        <v>122</v>
      </c>
      <c r="D735" s="29" t="s">
        <v>123</v>
      </c>
      <c r="E735" s="21"/>
      <c r="F735" s="21"/>
      <c r="G735" s="22"/>
      <c r="H735" s="30"/>
      <c r="I735" s="28"/>
      <c r="J735" s="46"/>
      <c r="K735" s="66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</row>
    <row r="736" spans="1:34" ht="16" customHeight="1" x14ac:dyDescent="0.15">
      <c r="A736" s="97">
        <v>15</v>
      </c>
      <c r="B736" s="24"/>
      <c r="C736" s="29" t="s">
        <v>122</v>
      </c>
      <c r="D736" s="29" t="s">
        <v>123</v>
      </c>
      <c r="E736" s="21"/>
      <c r="F736" s="21"/>
      <c r="G736" s="22"/>
      <c r="H736" s="30"/>
      <c r="I736" s="28"/>
      <c r="J736" s="46"/>
      <c r="K736" s="66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</row>
    <row r="737" spans="1:34" ht="16" customHeight="1" x14ac:dyDescent="0.15">
      <c r="A737" s="97">
        <v>16</v>
      </c>
      <c r="B737" s="24"/>
      <c r="C737" s="29" t="s">
        <v>122</v>
      </c>
      <c r="D737" s="29" t="s">
        <v>123</v>
      </c>
      <c r="E737" s="21"/>
      <c r="F737" s="21"/>
      <c r="G737" s="22"/>
      <c r="H737" s="30"/>
      <c r="I737" s="28"/>
      <c r="J737" s="46"/>
      <c r="K737" s="69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</row>
    <row r="738" spans="1:34" ht="16" customHeight="1" x14ac:dyDescent="0.15">
      <c r="A738" s="97">
        <v>17</v>
      </c>
      <c r="B738" s="24"/>
      <c r="C738" s="29" t="s">
        <v>122</v>
      </c>
      <c r="D738" s="29" t="s">
        <v>123</v>
      </c>
      <c r="E738" s="21"/>
      <c r="F738" s="21"/>
      <c r="G738" s="22"/>
      <c r="H738" s="30"/>
      <c r="I738" s="28"/>
      <c r="J738" s="46"/>
      <c r="K738" s="69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</row>
    <row r="739" spans="1:34" ht="16" customHeight="1" x14ac:dyDescent="0.15">
      <c r="A739" s="97">
        <v>18</v>
      </c>
      <c r="B739" s="24"/>
      <c r="C739" s="29" t="s">
        <v>122</v>
      </c>
      <c r="D739" s="29" t="s">
        <v>123</v>
      </c>
      <c r="E739" s="21"/>
      <c r="F739" s="21"/>
      <c r="G739" s="22"/>
      <c r="H739" s="30"/>
      <c r="I739" s="28"/>
      <c r="J739" s="46"/>
      <c r="K739" s="69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</row>
    <row r="740" spans="1:34" ht="16" customHeight="1" x14ac:dyDescent="0.15">
      <c r="A740" s="97">
        <v>19</v>
      </c>
      <c r="B740" s="24"/>
      <c r="C740" s="29" t="s">
        <v>122</v>
      </c>
      <c r="D740" s="29" t="s">
        <v>123</v>
      </c>
      <c r="E740" s="21"/>
      <c r="F740" s="21"/>
      <c r="G740" s="22"/>
      <c r="H740" s="30"/>
      <c r="I740" s="28"/>
      <c r="J740" s="46"/>
      <c r="K740" s="69"/>
      <c r="M740" s="32"/>
      <c r="N740" s="33"/>
    </row>
    <row r="741" spans="1:34" ht="16" customHeight="1" thickBot="1" x14ac:dyDescent="0.2">
      <c r="A741" s="98">
        <v>20</v>
      </c>
      <c r="B741" s="90"/>
      <c r="C741" s="91" t="s">
        <v>122</v>
      </c>
      <c r="D741" s="91" t="s">
        <v>123</v>
      </c>
      <c r="E741" s="92"/>
      <c r="F741" s="92"/>
      <c r="G741" s="93"/>
      <c r="H741" s="94"/>
      <c r="I741" s="95"/>
      <c r="J741" s="71"/>
      <c r="K741" s="7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</row>
    <row r="742" spans="1:34" ht="16" customHeight="1" x14ac:dyDescent="0.15">
      <c r="A742" s="79">
        <v>1</v>
      </c>
      <c r="B742" s="328">
        <v>46146</v>
      </c>
      <c r="C742" s="214" t="s">
        <v>72</v>
      </c>
      <c r="D742" s="214" t="s">
        <v>73</v>
      </c>
      <c r="E742" s="332">
        <v>125</v>
      </c>
      <c r="F742" s="332">
        <v>70.400000000000006</v>
      </c>
      <c r="G742" s="61">
        <f t="shared" ref="G742:G753" si="240">SUM(113/E742)*(H742-F742-0)</f>
        <v>15.910399999999996</v>
      </c>
      <c r="H742" s="329">
        <v>88</v>
      </c>
      <c r="I742" s="333" t="s">
        <v>83</v>
      </c>
      <c r="J742" s="120">
        <v>1</v>
      </c>
      <c r="K742" s="66">
        <f t="shared" ref="K742:K746" si="241">SMALL($G$742:$G$761,J742)</f>
        <v>6.8703999999999947</v>
      </c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</row>
    <row r="743" spans="1:34" ht="16" customHeight="1" x14ac:dyDescent="0.15">
      <c r="A743" s="80">
        <v>2</v>
      </c>
      <c r="B743" s="125">
        <v>46153</v>
      </c>
      <c r="C743" s="59" t="s">
        <v>72</v>
      </c>
      <c r="D743" s="59" t="s">
        <v>73</v>
      </c>
      <c r="E743" s="60">
        <v>118</v>
      </c>
      <c r="F743" s="60">
        <v>67.2</v>
      </c>
      <c r="G743" s="61">
        <f t="shared" ref="G743:G745" si="242">SUM(113/E743)*(H743-F743-0)</f>
        <v>15.130508474576269</v>
      </c>
      <c r="H743" s="62">
        <v>83</v>
      </c>
      <c r="I743" s="124" t="s">
        <v>101</v>
      </c>
      <c r="J743" s="188">
        <v>2</v>
      </c>
      <c r="K743" s="66">
        <f t="shared" si="241"/>
        <v>7.7743999999999946</v>
      </c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  <c r="AA743" s="10"/>
      <c r="AB743" s="10"/>
      <c r="AC743" s="10"/>
      <c r="AD743" s="10"/>
      <c r="AE743" s="10"/>
      <c r="AF743" s="10"/>
      <c r="AG743" s="2"/>
      <c r="AH743" s="2"/>
    </row>
    <row r="744" spans="1:34" ht="16" customHeight="1" x14ac:dyDescent="0.15">
      <c r="A744" s="80">
        <v>3</v>
      </c>
      <c r="B744" s="328">
        <v>46209</v>
      </c>
      <c r="C744" s="214" t="s">
        <v>72</v>
      </c>
      <c r="D744" s="214" t="s">
        <v>73</v>
      </c>
      <c r="E744" s="332">
        <v>125</v>
      </c>
      <c r="F744" s="332">
        <v>70.400000000000006</v>
      </c>
      <c r="G744" s="61">
        <f t="shared" si="242"/>
        <v>13.198399999999996</v>
      </c>
      <c r="H744" s="329">
        <v>85</v>
      </c>
      <c r="I744" s="333" t="s">
        <v>83</v>
      </c>
      <c r="J744" s="188">
        <v>3</v>
      </c>
      <c r="K744" s="66">
        <f t="shared" si="241"/>
        <v>9.3847457627118622</v>
      </c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</row>
    <row r="745" spans="1:34" ht="16" customHeight="1" x14ac:dyDescent="0.15">
      <c r="A745" s="80">
        <v>4</v>
      </c>
      <c r="B745" s="125">
        <v>46216</v>
      </c>
      <c r="C745" s="59" t="s">
        <v>72</v>
      </c>
      <c r="D745" s="59" t="s">
        <v>73</v>
      </c>
      <c r="E745" s="60">
        <v>118</v>
      </c>
      <c r="F745" s="60">
        <v>67.2</v>
      </c>
      <c r="G745" s="61">
        <f t="shared" si="242"/>
        <v>9.3847457627118622</v>
      </c>
      <c r="H745" s="62">
        <v>77</v>
      </c>
      <c r="I745" s="124" t="s">
        <v>101</v>
      </c>
      <c r="J745" s="188">
        <v>4</v>
      </c>
      <c r="K745" s="66">
        <f t="shared" si="241"/>
        <v>12.257627118644065</v>
      </c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</row>
    <row r="746" spans="1:34" ht="16" customHeight="1" x14ac:dyDescent="0.15">
      <c r="A746" s="80">
        <v>5</v>
      </c>
      <c r="B746" s="328">
        <v>46230</v>
      </c>
      <c r="C746" s="214" t="s">
        <v>72</v>
      </c>
      <c r="D746" s="214" t="s">
        <v>73</v>
      </c>
      <c r="E746" s="332">
        <v>125</v>
      </c>
      <c r="F746" s="332">
        <v>70.400000000000006</v>
      </c>
      <c r="G746" s="61">
        <f t="shared" ref="G746" si="243">SUM(113/E746)*(H746-F746-0)</f>
        <v>6.8703999999999947</v>
      </c>
      <c r="H746" s="329">
        <v>78</v>
      </c>
      <c r="I746" s="333" t="s">
        <v>83</v>
      </c>
      <c r="J746" s="188">
        <v>5</v>
      </c>
      <c r="K746" s="66">
        <f t="shared" si="241"/>
        <v>12.294399999999996</v>
      </c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</row>
    <row r="747" spans="1:34" ht="16" customHeight="1" x14ac:dyDescent="0.15">
      <c r="A747" s="80">
        <v>6</v>
      </c>
      <c r="B747" s="328">
        <v>46244</v>
      </c>
      <c r="C747" s="214" t="s">
        <v>72</v>
      </c>
      <c r="D747" s="214" t="s">
        <v>73</v>
      </c>
      <c r="E747" s="332">
        <v>125</v>
      </c>
      <c r="F747" s="332">
        <v>70.400000000000006</v>
      </c>
      <c r="G747" s="61">
        <f t="shared" ref="G747" si="244">SUM(113/E747)*(H747-F747-0)</f>
        <v>13.198399999999996</v>
      </c>
      <c r="H747" s="329">
        <v>85</v>
      </c>
      <c r="I747" s="333" t="s">
        <v>83</v>
      </c>
      <c r="J747" s="188">
        <v>6</v>
      </c>
      <c r="K747" s="66">
        <f>SMALL($G$742:$G$761,J747)</f>
        <v>12.294399999999996</v>
      </c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</row>
    <row r="748" spans="1:34" ht="16" customHeight="1" x14ac:dyDescent="0.15">
      <c r="A748" s="80">
        <v>7</v>
      </c>
      <c r="B748" s="125">
        <v>46258</v>
      </c>
      <c r="C748" s="59" t="s">
        <v>72</v>
      </c>
      <c r="D748" s="59" t="s">
        <v>73</v>
      </c>
      <c r="E748" s="60">
        <v>118</v>
      </c>
      <c r="F748" s="60">
        <v>67.2</v>
      </c>
      <c r="G748" s="61">
        <f t="shared" ref="G748" si="245">SUM(113/E748)*(H748-F748-0)</f>
        <v>12.257627118644065</v>
      </c>
      <c r="H748" s="62">
        <v>80</v>
      </c>
      <c r="I748" s="124" t="s">
        <v>101</v>
      </c>
      <c r="J748" s="55">
        <v>7</v>
      </c>
      <c r="K748" s="66">
        <f>SMALL($G$742:$G$761,J748)</f>
        <v>13.198399999999996</v>
      </c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</row>
    <row r="749" spans="1:34" ht="16" customHeight="1" x14ac:dyDescent="0.15">
      <c r="A749" s="80">
        <v>8</v>
      </c>
      <c r="B749" s="31" t="s">
        <v>114</v>
      </c>
      <c r="C749" s="29" t="s">
        <v>72</v>
      </c>
      <c r="D749" s="29" t="s">
        <v>73</v>
      </c>
      <c r="E749" s="21">
        <v>125</v>
      </c>
      <c r="F749" s="21">
        <v>70.400000000000006</v>
      </c>
      <c r="G749" s="22">
        <f t="shared" si="240"/>
        <v>20.430399999999995</v>
      </c>
      <c r="H749" s="21">
        <v>93</v>
      </c>
      <c r="I749" s="23" t="s">
        <v>83</v>
      </c>
      <c r="J749" s="55">
        <v>8</v>
      </c>
      <c r="K749" s="66">
        <f>SMALL($G$742:$G$761,J749)</f>
        <v>13.198399999999996</v>
      </c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  <c r="AA749" s="9"/>
      <c r="AB749" s="9"/>
      <c r="AC749" s="9"/>
      <c r="AD749" s="9"/>
      <c r="AE749" s="9"/>
      <c r="AF749" s="2"/>
      <c r="AG749" s="2"/>
      <c r="AH749" s="2"/>
    </row>
    <row r="750" spans="1:34" ht="16" customHeight="1" thickBot="1" x14ac:dyDescent="0.2">
      <c r="A750" s="80">
        <v>9</v>
      </c>
      <c r="B750" s="24" t="s">
        <v>119</v>
      </c>
      <c r="C750" s="29" t="s">
        <v>72</v>
      </c>
      <c r="D750" s="29" t="s">
        <v>73</v>
      </c>
      <c r="E750" s="21">
        <v>118</v>
      </c>
      <c r="F750" s="21">
        <v>67.2</v>
      </c>
      <c r="G750" s="22">
        <f t="shared" si="240"/>
        <v>16.088135593220336</v>
      </c>
      <c r="H750" s="30">
        <v>84</v>
      </c>
      <c r="I750" s="23" t="s">
        <v>101</v>
      </c>
      <c r="J750" s="208"/>
      <c r="K750" s="67">
        <f>AVERAGE(K742:K749)</f>
        <v>10.909096610169486</v>
      </c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</row>
    <row r="751" spans="1:34" ht="16" customHeight="1" thickTop="1" x14ac:dyDescent="0.15">
      <c r="A751" s="80">
        <v>10</v>
      </c>
      <c r="B751" s="31" t="s">
        <v>124</v>
      </c>
      <c r="C751" s="29" t="s">
        <v>72</v>
      </c>
      <c r="D751" s="29" t="s">
        <v>73</v>
      </c>
      <c r="E751" s="21">
        <v>125</v>
      </c>
      <c r="F751" s="21">
        <v>70.400000000000006</v>
      </c>
      <c r="G751" s="22">
        <f t="shared" si="240"/>
        <v>16.814399999999996</v>
      </c>
      <c r="H751" s="21">
        <v>89</v>
      </c>
      <c r="I751" s="23" t="s">
        <v>83</v>
      </c>
      <c r="J751" s="46"/>
      <c r="K751" s="66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</row>
    <row r="752" spans="1:34" ht="16" customHeight="1" x14ac:dyDescent="0.15">
      <c r="A752" s="80">
        <v>11</v>
      </c>
      <c r="B752" s="31" t="s">
        <v>127</v>
      </c>
      <c r="C752" s="29" t="s">
        <v>72</v>
      </c>
      <c r="D752" s="29" t="s">
        <v>73</v>
      </c>
      <c r="E752" s="21">
        <v>125</v>
      </c>
      <c r="F752" s="21">
        <v>70.400000000000006</v>
      </c>
      <c r="G752" s="22">
        <f t="shared" si="240"/>
        <v>14.102399999999996</v>
      </c>
      <c r="H752" s="21">
        <v>86</v>
      </c>
      <c r="I752" s="23" t="s">
        <v>83</v>
      </c>
      <c r="J752" s="48"/>
      <c r="K752" s="66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</row>
    <row r="753" spans="1:40" ht="16" customHeight="1" x14ac:dyDescent="0.15">
      <c r="A753" s="80">
        <v>12</v>
      </c>
      <c r="B753" s="31">
        <v>46027</v>
      </c>
      <c r="C753" s="29" t="s">
        <v>72</v>
      </c>
      <c r="D753" s="29" t="s">
        <v>73</v>
      </c>
      <c r="E753" s="21">
        <v>125</v>
      </c>
      <c r="F753" s="21">
        <v>70.400000000000006</v>
      </c>
      <c r="G753" s="22">
        <f t="shared" si="240"/>
        <v>7.7743999999999946</v>
      </c>
      <c r="H753" s="21">
        <v>79</v>
      </c>
      <c r="I753" s="23" t="s">
        <v>83</v>
      </c>
      <c r="J753" s="48"/>
      <c r="K753" s="66"/>
    </row>
    <row r="754" spans="1:40" ht="16" customHeight="1" x14ac:dyDescent="0.15">
      <c r="A754" s="80">
        <v>13</v>
      </c>
      <c r="B754" s="24">
        <v>46034</v>
      </c>
      <c r="C754" s="29" t="s">
        <v>72</v>
      </c>
      <c r="D754" s="29" t="s">
        <v>73</v>
      </c>
      <c r="E754" s="21">
        <v>118</v>
      </c>
      <c r="F754" s="21">
        <v>67.2</v>
      </c>
      <c r="G754" s="22">
        <f t="shared" ref="G754:G756" si="246">SUM(113/E754)*(H754-F754-0)</f>
        <v>17.045762711864406</v>
      </c>
      <c r="H754" s="30">
        <v>85</v>
      </c>
      <c r="I754" s="23" t="s">
        <v>101</v>
      </c>
      <c r="J754" s="48"/>
      <c r="K754" s="66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</row>
    <row r="755" spans="1:40" ht="16" customHeight="1" x14ac:dyDescent="0.15">
      <c r="A755" s="80">
        <v>14</v>
      </c>
      <c r="B755" s="31">
        <v>46055</v>
      </c>
      <c r="C755" s="29" t="s">
        <v>72</v>
      </c>
      <c r="D755" s="29" t="s">
        <v>73</v>
      </c>
      <c r="E755" s="21">
        <v>125</v>
      </c>
      <c r="F755" s="21">
        <v>70.400000000000006</v>
      </c>
      <c r="G755" s="22">
        <f t="shared" si="246"/>
        <v>21.334399999999995</v>
      </c>
      <c r="H755" s="21">
        <v>94</v>
      </c>
      <c r="I755" s="23" t="s">
        <v>83</v>
      </c>
      <c r="J755" s="48"/>
      <c r="K755" s="66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</row>
    <row r="756" spans="1:40" ht="16" customHeight="1" x14ac:dyDescent="0.15">
      <c r="A756" s="80">
        <v>15</v>
      </c>
      <c r="B756" s="36">
        <v>46062</v>
      </c>
      <c r="C756" s="29" t="s">
        <v>72</v>
      </c>
      <c r="D756" s="29" t="s">
        <v>73</v>
      </c>
      <c r="E756" s="38">
        <v>131</v>
      </c>
      <c r="F756" s="38">
        <v>68.099999999999994</v>
      </c>
      <c r="G756" s="22">
        <f t="shared" si="246"/>
        <v>17.165648854961837</v>
      </c>
      <c r="H756" s="40">
        <v>88</v>
      </c>
      <c r="I756" s="41" t="s">
        <v>68</v>
      </c>
      <c r="J756" s="48"/>
      <c r="K756" s="66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</row>
    <row r="757" spans="1:40" ht="16" customHeight="1" x14ac:dyDescent="0.15">
      <c r="A757" s="80">
        <v>16</v>
      </c>
      <c r="B757" s="24">
        <v>46076</v>
      </c>
      <c r="C757" s="29" t="s">
        <v>72</v>
      </c>
      <c r="D757" s="29" t="s">
        <v>73</v>
      </c>
      <c r="E757" s="21">
        <v>118</v>
      </c>
      <c r="F757" s="21">
        <v>67.2</v>
      </c>
      <c r="G757" s="22">
        <f t="shared" ref="G757" si="247">SUM(113/E757)*(H757-F757-0)</f>
        <v>19.918644067796606</v>
      </c>
      <c r="H757" s="30">
        <v>88</v>
      </c>
      <c r="I757" s="23" t="s">
        <v>101</v>
      </c>
      <c r="J757" s="48"/>
      <c r="K757" s="69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</row>
    <row r="758" spans="1:40" ht="16" customHeight="1" x14ac:dyDescent="0.15">
      <c r="A758" s="80">
        <v>17</v>
      </c>
      <c r="B758" s="24">
        <v>46083</v>
      </c>
      <c r="C758" s="29" t="s">
        <v>72</v>
      </c>
      <c r="D758" s="29" t="s">
        <v>73</v>
      </c>
      <c r="E758" s="21">
        <v>118</v>
      </c>
      <c r="F758" s="21">
        <v>67.2</v>
      </c>
      <c r="G758" s="22">
        <f t="shared" ref="G758" si="248">SUM(113/E758)*(H758-F758-0)</f>
        <v>14.172881355932201</v>
      </c>
      <c r="H758" s="30">
        <v>82</v>
      </c>
      <c r="I758" s="23" t="s">
        <v>101</v>
      </c>
      <c r="J758" s="48"/>
      <c r="K758" s="69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</row>
    <row r="759" spans="1:40" ht="16" customHeight="1" x14ac:dyDescent="0.15">
      <c r="A759" s="80">
        <v>18</v>
      </c>
      <c r="B759" s="31">
        <v>46090</v>
      </c>
      <c r="C759" s="29" t="s">
        <v>72</v>
      </c>
      <c r="D759" s="29" t="s">
        <v>73</v>
      </c>
      <c r="E759" s="21">
        <v>125</v>
      </c>
      <c r="F759" s="21">
        <v>70.400000000000006</v>
      </c>
      <c r="G759" s="22">
        <f t="shared" ref="G759" si="249">SUM(113/E759)*(H759-F759-0)</f>
        <v>12.294399999999996</v>
      </c>
      <c r="H759" s="21">
        <v>84</v>
      </c>
      <c r="I759" s="23" t="s">
        <v>83</v>
      </c>
      <c r="J759" s="48"/>
      <c r="K759" s="69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</row>
    <row r="760" spans="1:40" ht="16" customHeight="1" x14ac:dyDescent="0.15">
      <c r="A760" s="80">
        <v>19</v>
      </c>
      <c r="B760" s="31">
        <v>46104</v>
      </c>
      <c r="C760" s="29" t="s">
        <v>72</v>
      </c>
      <c r="D760" s="29" t="s">
        <v>73</v>
      </c>
      <c r="E760" s="21">
        <v>125</v>
      </c>
      <c r="F760" s="21">
        <v>70.400000000000006</v>
      </c>
      <c r="G760" s="22">
        <f t="shared" ref="G760" si="250">SUM(113/E760)*(H760-F760-0)</f>
        <v>13.198399999999996</v>
      </c>
      <c r="H760" s="21">
        <v>85</v>
      </c>
      <c r="I760" s="23" t="s">
        <v>83</v>
      </c>
      <c r="J760" s="48"/>
      <c r="K760" s="69"/>
      <c r="M760" s="32"/>
      <c r="N760" s="33"/>
    </row>
    <row r="761" spans="1:40" ht="16" customHeight="1" thickBot="1" x14ac:dyDescent="0.2">
      <c r="A761" s="81">
        <v>20</v>
      </c>
      <c r="B761" s="103">
        <v>46118</v>
      </c>
      <c r="C761" s="91" t="s">
        <v>72</v>
      </c>
      <c r="D761" s="91" t="s">
        <v>73</v>
      </c>
      <c r="E761" s="92">
        <v>125</v>
      </c>
      <c r="F761" s="92">
        <v>70.400000000000006</v>
      </c>
      <c r="G761" s="93">
        <f t="shared" ref="G761:G762" si="251">SUM(113/E761)*(H761-F761-0)</f>
        <v>12.294399999999996</v>
      </c>
      <c r="H761" s="92">
        <v>84</v>
      </c>
      <c r="I761" s="99" t="s">
        <v>83</v>
      </c>
      <c r="J761" s="121"/>
      <c r="K761" s="122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  <c r="AA761" s="34"/>
      <c r="AB761" s="34"/>
      <c r="AC761" s="34"/>
      <c r="AD761" s="34"/>
      <c r="AE761" s="34"/>
      <c r="AF761" s="34"/>
      <c r="AG761" s="34"/>
      <c r="AH761" s="34"/>
      <c r="AI761" s="34"/>
      <c r="AJ761" s="34"/>
      <c r="AK761" s="34"/>
      <c r="AL761" s="34"/>
      <c r="AM761" s="34"/>
      <c r="AN761" s="34"/>
    </row>
    <row r="762" spans="1:40" ht="16" customHeight="1" x14ac:dyDescent="0.15">
      <c r="A762" s="96">
        <v>1</v>
      </c>
      <c r="B762" s="36">
        <v>46181</v>
      </c>
      <c r="C762" s="224" t="s">
        <v>164</v>
      </c>
      <c r="D762" s="224" t="s">
        <v>168</v>
      </c>
      <c r="E762" s="183">
        <v>120</v>
      </c>
      <c r="F762" s="183">
        <v>68.5</v>
      </c>
      <c r="G762" s="169">
        <f t="shared" si="251"/>
        <v>18.362500000000001</v>
      </c>
      <c r="H762" s="184">
        <v>88</v>
      </c>
      <c r="I762" s="185" t="s">
        <v>83</v>
      </c>
      <c r="J762" s="64">
        <v>1</v>
      </c>
      <c r="K762" s="145">
        <f>SMALL($G$762:$G$781,J742)</f>
        <v>18.362500000000001</v>
      </c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</row>
    <row r="763" spans="1:40" ht="16" customHeight="1" x14ac:dyDescent="0.15">
      <c r="A763" s="97">
        <v>2</v>
      </c>
      <c r="B763" s="36">
        <v>46195</v>
      </c>
      <c r="C763" s="29" t="s">
        <v>164</v>
      </c>
      <c r="D763" s="29" t="s">
        <v>168</v>
      </c>
      <c r="E763" s="38">
        <v>131</v>
      </c>
      <c r="F763" s="38">
        <v>68.099999999999994</v>
      </c>
      <c r="G763" s="22">
        <f t="shared" ref="G763" si="252">SUM(113/E763)*(H763-F763-0)</f>
        <v>32.692366412213744</v>
      </c>
      <c r="H763" s="40">
        <v>106</v>
      </c>
      <c r="I763" s="41" t="s">
        <v>68</v>
      </c>
      <c r="J763" s="46">
        <v>2</v>
      </c>
      <c r="K763" s="66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  <c r="AA763" s="10"/>
      <c r="AB763" s="10"/>
      <c r="AC763" s="10"/>
      <c r="AD763" s="10"/>
      <c r="AE763" s="10"/>
      <c r="AF763" s="10"/>
      <c r="AG763" s="2"/>
      <c r="AH763" s="2"/>
    </row>
    <row r="764" spans="1:40" ht="16" customHeight="1" x14ac:dyDescent="0.15">
      <c r="A764" s="97">
        <v>3</v>
      </c>
      <c r="B764" s="201"/>
      <c r="C764" s="224"/>
      <c r="D764" s="224"/>
      <c r="E764" s="183"/>
      <c r="F764" s="183"/>
      <c r="G764" s="169"/>
      <c r="H764" s="184"/>
      <c r="I764" s="185"/>
      <c r="J764" s="46">
        <v>3</v>
      </c>
      <c r="K764" s="66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</row>
    <row r="765" spans="1:40" ht="16" customHeight="1" x14ac:dyDescent="0.15">
      <c r="A765" s="97">
        <v>4</v>
      </c>
      <c r="B765" s="201"/>
      <c r="C765" s="224"/>
      <c r="D765" s="224"/>
      <c r="E765" s="183"/>
      <c r="F765" s="183"/>
      <c r="G765" s="169"/>
      <c r="H765" s="184"/>
      <c r="I765" s="185"/>
      <c r="J765" s="46">
        <v>4</v>
      </c>
      <c r="K765" s="66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</row>
    <row r="766" spans="1:40" ht="16" customHeight="1" x14ac:dyDescent="0.15">
      <c r="A766" s="97">
        <v>5</v>
      </c>
      <c r="B766" s="201"/>
      <c r="C766" s="224"/>
      <c r="D766" s="224"/>
      <c r="E766" s="183"/>
      <c r="F766" s="183"/>
      <c r="G766" s="169"/>
      <c r="H766" s="184"/>
      <c r="I766" s="185"/>
      <c r="J766" s="46">
        <v>5</v>
      </c>
      <c r="K766" s="66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</row>
    <row r="767" spans="1:40" ht="16" customHeight="1" x14ac:dyDescent="0.15">
      <c r="A767" s="97">
        <v>6</v>
      </c>
      <c r="B767" s="31"/>
      <c r="C767" s="224"/>
      <c r="D767" s="224"/>
      <c r="E767" s="21"/>
      <c r="F767" s="21"/>
      <c r="G767" s="22"/>
      <c r="H767" s="21"/>
      <c r="I767" s="23"/>
      <c r="J767" s="46">
        <v>6</v>
      </c>
      <c r="K767" s="66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</row>
    <row r="768" spans="1:40" ht="16" customHeight="1" x14ac:dyDescent="0.15">
      <c r="A768" s="97">
        <v>7</v>
      </c>
      <c r="B768" s="31"/>
      <c r="C768" s="224"/>
      <c r="D768" s="224"/>
      <c r="E768" s="21"/>
      <c r="F768" s="21"/>
      <c r="G768" s="22"/>
      <c r="H768" s="30"/>
      <c r="I768" s="23"/>
      <c r="J768" s="46"/>
      <c r="K768" s="66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</row>
    <row r="769" spans="1:40" ht="16" customHeight="1" x14ac:dyDescent="0.15">
      <c r="A769" s="97">
        <v>8</v>
      </c>
      <c r="B769" s="201"/>
      <c r="C769" s="224"/>
      <c r="D769" s="224"/>
      <c r="E769" s="220"/>
      <c r="F769" s="220"/>
      <c r="G769" s="39"/>
      <c r="H769" s="236"/>
      <c r="I769" s="166"/>
      <c r="J769" s="46"/>
      <c r="K769" s="66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  <c r="AA769" s="9"/>
      <c r="AB769" s="9"/>
      <c r="AC769" s="9"/>
      <c r="AD769" s="9"/>
      <c r="AE769" s="9"/>
      <c r="AF769" s="2"/>
      <c r="AG769" s="2"/>
      <c r="AH769" s="2"/>
    </row>
    <row r="770" spans="1:40" ht="16" customHeight="1" thickBot="1" x14ac:dyDescent="0.2">
      <c r="A770" s="97">
        <v>9</v>
      </c>
      <c r="B770" s="201"/>
      <c r="C770" s="224"/>
      <c r="D770" s="224"/>
      <c r="E770" s="183"/>
      <c r="F770" s="183"/>
      <c r="G770" s="169"/>
      <c r="H770" s="184"/>
      <c r="I770" s="185"/>
      <c r="J770" s="205"/>
      <c r="K770" s="67">
        <f>AVERAGE(K762:K769)-2</f>
        <v>16.362500000000001</v>
      </c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</row>
    <row r="771" spans="1:40" ht="16" customHeight="1" thickTop="1" x14ac:dyDescent="0.15">
      <c r="A771" s="97">
        <v>10</v>
      </c>
      <c r="B771" s="36"/>
      <c r="C771" s="224"/>
      <c r="D771" s="224"/>
      <c r="E771" s="38"/>
      <c r="F771" s="38"/>
      <c r="G771" s="39"/>
      <c r="H771" s="40"/>
      <c r="I771" s="41"/>
      <c r="J771" s="46"/>
      <c r="K771" s="66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</row>
    <row r="772" spans="1:40" ht="16" customHeight="1" x14ac:dyDescent="0.15">
      <c r="A772" s="97">
        <v>11</v>
      </c>
      <c r="B772" s="201"/>
      <c r="C772" s="224"/>
      <c r="D772" s="224"/>
      <c r="E772" s="220"/>
      <c r="F772" s="220"/>
      <c r="G772" s="39"/>
      <c r="H772" s="236"/>
      <c r="I772" s="166"/>
      <c r="J772" s="46"/>
      <c r="K772" s="66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</row>
    <row r="773" spans="1:40" ht="16" customHeight="1" x14ac:dyDescent="0.15">
      <c r="A773" s="97">
        <v>12</v>
      </c>
      <c r="B773" s="201"/>
      <c r="C773" s="224"/>
      <c r="D773" s="224"/>
      <c r="E773" s="183"/>
      <c r="F773" s="183"/>
      <c r="G773" s="169"/>
      <c r="H773" s="184"/>
      <c r="I773" s="185"/>
      <c r="J773" s="46"/>
      <c r="K773" s="66"/>
    </row>
    <row r="774" spans="1:40" ht="16" customHeight="1" x14ac:dyDescent="0.15">
      <c r="A774" s="97">
        <v>13</v>
      </c>
      <c r="B774" s="31"/>
      <c r="C774" s="25"/>
      <c r="D774" s="25"/>
      <c r="E774" s="21"/>
      <c r="F774" s="21"/>
      <c r="G774" s="22"/>
      <c r="H774" s="27"/>
      <c r="I774" s="28"/>
      <c r="J774" s="46"/>
      <c r="K774" s="66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</row>
    <row r="775" spans="1:40" ht="16" customHeight="1" x14ac:dyDescent="0.15">
      <c r="A775" s="97">
        <v>14</v>
      </c>
      <c r="B775" s="31"/>
      <c r="C775" s="25"/>
      <c r="D775" s="25"/>
      <c r="E775" s="21"/>
      <c r="F775" s="21"/>
      <c r="G775" s="22"/>
      <c r="H775" s="21"/>
      <c r="I775" s="23"/>
      <c r="J775" s="46"/>
      <c r="K775" s="66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</row>
    <row r="776" spans="1:40" ht="16" customHeight="1" x14ac:dyDescent="0.15">
      <c r="A776" s="97">
        <v>15</v>
      </c>
      <c r="B776" s="24"/>
      <c r="C776" s="25"/>
      <c r="D776" s="25"/>
      <c r="E776" s="21"/>
      <c r="F776" s="21"/>
      <c r="G776" s="22"/>
      <c r="H776" s="30"/>
      <c r="I776" s="23"/>
      <c r="J776" s="46"/>
      <c r="K776" s="66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</row>
    <row r="777" spans="1:40" ht="16" customHeight="1" x14ac:dyDescent="0.15">
      <c r="A777" s="97">
        <v>16</v>
      </c>
      <c r="B777" s="31"/>
      <c r="C777" s="25"/>
      <c r="D777" s="25"/>
      <c r="E777" s="21"/>
      <c r="F777" s="21"/>
      <c r="G777" s="22"/>
      <c r="H777" s="21"/>
      <c r="I777" s="23"/>
      <c r="J777" s="46"/>
      <c r="K777" s="66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</row>
    <row r="778" spans="1:40" ht="16" customHeight="1" x14ac:dyDescent="0.15">
      <c r="A778" s="97">
        <v>17</v>
      </c>
      <c r="B778" s="36"/>
      <c r="C778" s="25"/>
      <c r="D778" s="25"/>
      <c r="E778" s="38"/>
      <c r="F778" s="38"/>
      <c r="G778" s="22"/>
      <c r="H778" s="40"/>
      <c r="I778" s="41"/>
      <c r="J778" s="46"/>
      <c r="K778" s="66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</row>
    <row r="779" spans="1:40" ht="16" customHeight="1" x14ac:dyDescent="0.15">
      <c r="A779" s="97">
        <v>18</v>
      </c>
      <c r="B779" s="24"/>
      <c r="C779" s="29"/>
      <c r="D779" s="29"/>
      <c r="E779" s="21"/>
      <c r="F779" s="21"/>
      <c r="G779" s="22"/>
      <c r="H779" s="30"/>
      <c r="I779" s="23"/>
      <c r="J779" s="46"/>
      <c r="K779" s="66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</row>
    <row r="780" spans="1:40" ht="16" customHeight="1" x14ac:dyDescent="0.15">
      <c r="A780" s="97">
        <v>19</v>
      </c>
      <c r="B780" s="24"/>
      <c r="C780" s="29"/>
      <c r="D780" s="29"/>
      <c r="E780" s="21"/>
      <c r="F780" s="21"/>
      <c r="G780" s="22"/>
      <c r="H780" s="30"/>
      <c r="I780" s="23"/>
      <c r="J780" s="46"/>
      <c r="K780" s="66"/>
      <c r="M780" s="32"/>
      <c r="N780" s="33"/>
    </row>
    <row r="781" spans="1:40" ht="16" customHeight="1" thickBot="1" x14ac:dyDescent="0.2">
      <c r="A781" s="98">
        <v>20</v>
      </c>
      <c r="B781" s="90"/>
      <c r="C781" s="91"/>
      <c r="D781" s="91"/>
      <c r="E781" s="92"/>
      <c r="F781" s="92"/>
      <c r="G781" s="93"/>
      <c r="H781" s="94"/>
      <c r="I781" s="99"/>
      <c r="J781" s="71"/>
      <c r="K781" s="72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  <c r="AA781" s="34"/>
      <c r="AB781" s="34"/>
      <c r="AC781" s="34"/>
      <c r="AD781" s="34"/>
      <c r="AE781" s="34"/>
      <c r="AF781" s="34"/>
      <c r="AG781" s="34"/>
      <c r="AH781" s="34"/>
      <c r="AI781" s="34"/>
      <c r="AJ781" s="34"/>
      <c r="AK781" s="34"/>
      <c r="AL781" s="34"/>
      <c r="AM781" s="34"/>
      <c r="AN781" s="34"/>
    </row>
    <row r="782" spans="1:40" ht="16" customHeight="1" x14ac:dyDescent="0.15">
      <c r="A782" s="96">
        <v>1</v>
      </c>
      <c r="B782" s="36" t="s">
        <v>111</v>
      </c>
      <c r="C782" s="224" t="s">
        <v>112</v>
      </c>
      <c r="D782" s="224" t="s">
        <v>113</v>
      </c>
      <c r="E782" s="38">
        <v>131</v>
      </c>
      <c r="F782" s="38">
        <v>68.099999999999994</v>
      </c>
      <c r="G782" s="39">
        <f t="shared" ref="G782:G789" si="253">SUM(113/E782)*(H782-F782-0)</f>
        <v>28.379389312977104</v>
      </c>
      <c r="H782" s="40">
        <v>101</v>
      </c>
      <c r="I782" s="41" t="s">
        <v>68</v>
      </c>
      <c r="J782" s="64">
        <v>1</v>
      </c>
      <c r="K782" s="145">
        <f>SMALL($G$782:$G$801,J782)</f>
        <v>23.74915254237288</v>
      </c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  <c r="AA782" s="34"/>
      <c r="AB782" s="34"/>
      <c r="AC782" s="34"/>
      <c r="AD782" s="34"/>
      <c r="AE782" s="34"/>
      <c r="AF782" s="34"/>
      <c r="AG782" s="34"/>
      <c r="AH782" s="34"/>
      <c r="AI782" s="34"/>
      <c r="AJ782" s="34"/>
      <c r="AK782" s="34"/>
      <c r="AL782" s="34"/>
      <c r="AM782" s="34"/>
      <c r="AN782" s="34"/>
    </row>
    <row r="783" spans="1:40" ht="16" customHeight="1" x14ac:dyDescent="0.15">
      <c r="A783" s="97">
        <v>2</v>
      </c>
      <c r="B783" s="201" t="s">
        <v>114</v>
      </c>
      <c r="C783" s="224" t="s">
        <v>112</v>
      </c>
      <c r="D783" s="224" t="s">
        <v>113</v>
      </c>
      <c r="E783" s="183">
        <v>120</v>
      </c>
      <c r="F783" s="183">
        <v>68.5</v>
      </c>
      <c r="G783" s="169">
        <f t="shared" si="253"/>
        <v>28.720833333333331</v>
      </c>
      <c r="H783" s="184">
        <v>99</v>
      </c>
      <c r="I783" s="185" t="s">
        <v>83</v>
      </c>
      <c r="J783" s="46">
        <v>2</v>
      </c>
      <c r="K783" s="66">
        <f>SMALL($G$782:$G$801,J783)</f>
        <v>27.516793893129776</v>
      </c>
      <c r="L783" s="33"/>
      <c r="M783" s="33"/>
      <c r="N783" s="33"/>
      <c r="O783" s="33"/>
      <c r="P783" s="33"/>
      <c r="Q783" s="33"/>
      <c r="R783" s="33"/>
      <c r="S783" s="33"/>
      <c r="T783" s="33"/>
      <c r="U783" s="33"/>
      <c r="V783" s="33"/>
      <c r="W783" s="33"/>
      <c r="X783" s="33"/>
      <c r="Y783" s="33"/>
      <c r="Z783" s="33"/>
      <c r="AA783" s="33"/>
      <c r="AB783" s="33"/>
      <c r="AC783" s="33"/>
      <c r="AD783" s="33"/>
      <c r="AE783" s="33"/>
      <c r="AF783" s="33"/>
      <c r="AG783" s="33"/>
      <c r="AH783" s="33"/>
      <c r="AI783" s="33"/>
      <c r="AJ783" s="33"/>
      <c r="AK783" s="33"/>
      <c r="AL783" s="33"/>
      <c r="AM783" s="33"/>
      <c r="AN783" s="33"/>
    </row>
    <row r="784" spans="1:40" ht="16" customHeight="1" x14ac:dyDescent="0.15">
      <c r="A784" s="97">
        <v>3</v>
      </c>
      <c r="B784" s="201" t="s">
        <v>120</v>
      </c>
      <c r="C784" s="224" t="s">
        <v>112</v>
      </c>
      <c r="D784" s="224" t="s">
        <v>113</v>
      </c>
      <c r="E784" s="183">
        <v>120</v>
      </c>
      <c r="F784" s="183">
        <v>68.5</v>
      </c>
      <c r="G784" s="169">
        <f t="shared" si="253"/>
        <v>31.545833333333334</v>
      </c>
      <c r="H784" s="184">
        <v>102</v>
      </c>
      <c r="I784" s="185" t="s">
        <v>83</v>
      </c>
      <c r="J784" s="46">
        <v>3</v>
      </c>
      <c r="K784" s="66">
        <f>SMALL($G$782:$G$801,J784)</f>
        <v>27.779166666666665</v>
      </c>
      <c r="L784" s="33"/>
      <c r="M784" s="33"/>
      <c r="N784" s="33"/>
      <c r="O784" s="33"/>
      <c r="P784" s="33"/>
      <c r="Q784" s="33"/>
      <c r="R784" s="33"/>
      <c r="S784" s="33"/>
      <c r="T784" s="33"/>
      <c r="U784" s="33"/>
      <c r="V784" s="33"/>
      <c r="W784" s="33"/>
      <c r="X784" s="33"/>
      <c r="Y784" s="33"/>
      <c r="Z784" s="33"/>
      <c r="AA784" s="33"/>
      <c r="AB784" s="33"/>
      <c r="AC784" s="33"/>
      <c r="AD784" s="33"/>
      <c r="AE784" s="33"/>
      <c r="AF784" s="33"/>
      <c r="AG784" s="33"/>
      <c r="AH784" s="33"/>
      <c r="AI784" s="33"/>
      <c r="AJ784" s="33"/>
      <c r="AK784" s="33"/>
      <c r="AL784" s="33"/>
      <c r="AM784" s="33"/>
      <c r="AN784" s="33"/>
    </row>
    <row r="785" spans="1:40" ht="16" customHeight="1" x14ac:dyDescent="0.15">
      <c r="A785" s="97">
        <v>4</v>
      </c>
      <c r="B785" s="201" t="s">
        <v>124</v>
      </c>
      <c r="C785" s="224" t="s">
        <v>112</v>
      </c>
      <c r="D785" s="224" t="s">
        <v>113</v>
      </c>
      <c r="E785" s="183">
        <v>120</v>
      </c>
      <c r="F785" s="183">
        <v>68.5</v>
      </c>
      <c r="G785" s="169">
        <f t="shared" si="253"/>
        <v>30.604166666666668</v>
      </c>
      <c r="H785" s="184">
        <v>101</v>
      </c>
      <c r="I785" s="185" t="s">
        <v>83</v>
      </c>
      <c r="J785" s="46">
        <v>4</v>
      </c>
      <c r="K785" s="66">
        <f>SMALL($G$782:$G$801,J785)</f>
        <v>28.379389312977104</v>
      </c>
      <c r="L785" s="33"/>
      <c r="M785" s="33"/>
      <c r="N785" s="33"/>
      <c r="O785" s="33"/>
      <c r="P785" s="33"/>
      <c r="Q785" s="33"/>
      <c r="R785" s="33"/>
      <c r="S785" s="33"/>
      <c r="T785" s="33"/>
      <c r="U785" s="33"/>
      <c r="V785" s="33"/>
      <c r="W785" s="33"/>
      <c r="X785" s="33"/>
      <c r="Y785" s="33"/>
      <c r="Z785" s="33"/>
      <c r="AA785" s="33"/>
      <c r="AB785" s="33"/>
      <c r="AC785" s="33"/>
      <c r="AD785" s="33"/>
      <c r="AE785" s="33"/>
      <c r="AF785" s="33"/>
      <c r="AG785" s="33"/>
      <c r="AH785" s="33"/>
      <c r="AI785" s="33"/>
      <c r="AJ785" s="33"/>
      <c r="AK785" s="33"/>
      <c r="AL785" s="33"/>
      <c r="AM785" s="33"/>
      <c r="AN785" s="33"/>
    </row>
    <row r="786" spans="1:40" ht="16" customHeight="1" x14ac:dyDescent="0.15">
      <c r="A786" s="97">
        <v>5</v>
      </c>
      <c r="B786" s="201" t="s">
        <v>127</v>
      </c>
      <c r="C786" s="224" t="s">
        <v>112</v>
      </c>
      <c r="D786" s="224" t="s">
        <v>113</v>
      </c>
      <c r="E786" s="183">
        <v>120</v>
      </c>
      <c r="F786" s="183">
        <v>68.5</v>
      </c>
      <c r="G786" s="169">
        <f t="shared" si="253"/>
        <v>34.37083333333333</v>
      </c>
      <c r="H786" s="184">
        <v>105</v>
      </c>
      <c r="I786" s="185" t="s">
        <v>83</v>
      </c>
      <c r="J786" s="46">
        <v>5</v>
      </c>
      <c r="K786" s="66"/>
      <c r="L786" s="33"/>
      <c r="M786" s="33"/>
      <c r="N786" s="33"/>
      <c r="O786" s="33"/>
      <c r="P786" s="33"/>
      <c r="Q786" s="33"/>
      <c r="R786" s="33"/>
      <c r="S786" s="33"/>
      <c r="T786" s="33"/>
      <c r="U786" s="33"/>
      <c r="V786" s="33"/>
      <c r="W786" s="33"/>
      <c r="X786" s="33"/>
      <c r="Y786" s="33"/>
      <c r="Z786" s="33"/>
      <c r="AA786" s="33"/>
      <c r="AB786" s="33"/>
      <c r="AC786" s="33"/>
      <c r="AD786" s="33"/>
      <c r="AE786" s="33"/>
      <c r="AF786" s="33"/>
      <c r="AG786" s="33"/>
      <c r="AH786" s="33"/>
      <c r="AI786" s="33"/>
      <c r="AJ786" s="33"/>
      <c r="AK786" s="33"/>
      <c r="AL786" s="33"/>
      <c r="AM786" s="33"/>
      <c r="AN786" s="33"/>
    </row>
    <row r="787" spans="1:40" ht="16" customHeight="1" x14ac:dyDescent="0.15">
      <c r="A787" s="97">
        <v>6</v>
      </c>
      <c r="B787" s="31">
        <v>46027</v>
      </c>
      <c r="C787" s="224" t="s">
        <v>112</v>
      </c>
      <c r="D787" s="224" t="s">
        <v>113</v>
      </c>
      <c r="E787" s="21">
        <v>125</v>
      </c>
      <c r="F787" s="21">
        <v>70.400000000000006</v>
      </c>
      <c r="G787" s="22">
        <f t="shared" si="253"/>
        <v>34.894399999999997</v>
      </c>
      <c r="H787" s="21">
        <v>109</v>
      </c>
      <c r="I787" s="23" t="s">
        <v>83</v>
      </c>
      <c r="J787" s="46">
        <v>6</v>
      </c>
      <c r="K787" s="66"/>
      <c r="L787" s="33"/>
      <c r="M787" s="33"/>
      <c r="N787" s="33"/>
      <c r="O787" s="33"/>
      <c r="P787" s="33"/>
      <c r="Q787" s="33"/>
      <c r="R787" s="33"/>
      <c r="S787" s="33"/>
      <c r="T787" s="33"/>
      <c r="U787" s="33"/>
      <c r="V787" s="33"/>
      <c r="W787" s="33"/>
      <c r="X787" s="33"/>
      <c r="Y787" s="33"/>
      <c r="Z787" s="33"/>
      <c r="AA787" s="33"/>
      <c r="AB787" s="33"/>
      <c r="AC787" s="33"/>
      <c r="AD787" s="33"/>
      <c r="AE787" s="33"/>
      <c r="AF787" s="33"/>
      <c r="AG787" s="33"/>
      <c r="AH787" s="33"/>
      <c r="AI787" s="33"/>
      <c r="AJ787" s="33"/>
      <c r="AK787" s="33"/>
      <c r="AL787" s="33"/>
      <c r="AM787" s="33"/>
      <c r="AN787" s="33"/>
    </row>
    <row r="788" spans="1:40" ht="16" customHeight="1" x14ac:dyDescent="0.15">
      <c r="A788" s="97">
        <v>7</v>
      </c>
      <c r="B788" s="31">
        <v>46034</v>
      </c>
      <c r="C788" s="224" t="s">
        <v>112</v>
      </c>
      <c r="D788" s="224" t="s">
        <v>113</v>
      </c>
      <c r="E788" s="21">
        <v>118</v>
      </c>
      <c r="F788" s="21">
        <v>67.2</v>
      </c>
      <c r="G788" s="22">
        <f t="shared" si="253"/>
        <v>23.74915254237288</v>
      </c>
      <c r="H788" s="30">
        <v>92</v>
      </c>
      <c r="I788" s="23" t="s">
        <v>101</v>
      </c>
      <c r="J788" s="46"/>
      <c r="K788" s="66"/>
      <c r="L788" s="33"/>
      <c r="M788" s="33"/>
      <c r="N788" s="33"/>
      <c r="O788" s="33"/>
      <c r="P788" s="33"/>
      <c r="Q788" s="33"/>
      <c r="R788" s="33"/>
      <c r="S788" s="33"/>
      <c r="T788" s="33"/>
      <c r="U788" s="33"/>
      <c r="V788" s="33"/>
      <c r="W788" s="33"/>
      <c r="X788" s="33"/>
      <c r="Y788" s="33"/>
      <c r="Z788" s="33"/>
      <c r="AA788" s="33"/>
      <c r="AB788" s="33"/>
      <c r="AC788" s="33"/>
      <c r="AD788" s="33"/>
      <c r="AE788" s="33"/>
      <c r="AF788" s="33"/>
      <c r="AG788" s="33"/>
      <c r="AH788" s="33"/>
      <c r="AI788" s="33"/>
      <c r="AJ788" s="33"/>
      <c r="AK788" s="33"/>
      <c r="AL788" s="33"/>
      <c r="AM788" s="33"/>
      <c r="AN788" s="33"/>
    </row>
    <row r="789" spans="1:40" ht="16" customHeight="1" x14ac:dyDescent="0.15">
      <c r="A789" s="97">
        <v>8</v>
      </c>
      <c r="B789" s="201">
        <v>46041</v>
      </c>
      <c r="C789" s="224" t="s">
        <v>112</v>
      </c>
      <c r="D789" s="224" t="s">
        <v>113</v>
      </c>
      <c r="E789" s="220">
        <v>113</v>
      </c>
      <c r="F789" s="220">
        <v>68.5</v>
      </c>
      <c r="G789" s="39">
        <f t="shared" si="253"/>
        <v>30.5</v>
      </c>
      <c r="H789" s="236">
        <v>99</v>
      </c>
      <c r="I789" s="166" t="s">
        <v>107</v>
      </c>
      <c r="J789" s="46"/>
      <c r="K789" s="66"/>
      <c r="L789" s="33"/>
      <c r="M789" s="33"/>
      <c r="N789" s="33"/>
      <c r="O789" s="33"/>
      <c r="P789" s="33"/>
      <c r="Q789" s="33"/>
      <c r="R789" s="33"/>
      <c r="S789" s="33"/>
      <c r="T789" s="33"/>
      <c r="U789" s="33"/>
      <c r="V789" s="33"/>
      <c r="W789" s="33"/>
      <c r="X789" s="33"/>
      <c r="Y789" s="33"/>
      <c r="Z789" s="33"/>
      <c r="AA789" s="33"/>
      <c r="AB789" s="33"/>
      <c r="AC789" s="33"/>
      <c r="AD789" s="33"/>
      <c r="AE789" s="33"/>
      <c r="AF789" s="33"/>
      <c r="AG789" s="33"/>
      <c r="AH789" s="33"/>
      <c r="AI789" s="33"/>
      <c r="AJ789" s="33"/>
      <c r="AK789" s="33"/>
      <c r="AL789" s="33"/>
      <c r="AM789" s="33"/>
      <c r="AN789" s="33"/>
    </row>
    <row r="790" spans="1:40" ht="16" customHeight="1" thickBot="1" x14ac:dyDescent="0.2">
      <c r="A790" s="97">
        <v>9</v>
      </c>
      <c r="B790" s="201">
        <v>46055</v>
      </c>
      <c r="C790" s="224" t="s">
        <v>112</v>
      </c>
      <c r="D790" s="224" t="s">
        <v>113</v>
      </c>
      <c r="E790" s="183">
        <v>120</v>
      </c>
      <c r="F790" s="183">
        <v>68.5</v>
      </c>
      <c r="G790" s="169">
        <f t="shared" ref="G790" si="254">SUM(113/E790)*(H790-F790-0)</f>
        <v>30.604166666666668</v>
      </c>
      <c r="H790" s="184">
        <v>101</v>
      </c>
      <c r="I790" s="185" t="s">
        <v>83</v>
      </c>
      <c r="J790" s="205"/>
      <c r="K790" s="67">
        <f>AVERAGE(K782:K789)</f>
        <v>26.856125603786609</v>
      </c>
      <c r="L790" s="33"/>
      <c r="M790" s="33"/>
      <c r="N790" s="33"/>
      <c r="O790" s="33"/>
      <c r="P790" s="33"/>
      <c r="Q790" s="33"/>
      <c r="R790" s="33"/>
      <c r="S790" s="33"/>
      <c r="T790" s="33"/>
      <c r="U790" s="33"/>
      <c r="V790" s="33"/>
      <c r="W790" s="33"/>
      <c r="X790" s="33"/>
      <c r="Y790" s="33"/>
      <c r="Z790" s="33"/>
      <c r="AA790" s="33"/>
      <c r="AB790" s="33"/>
      <c r="AC790" s="33"/>
      <c r="AD790" s="33"/>
      <c r="AE790" s="33"/>
      <c r="AF790" s="33"/>
      <c r="AG790" s="33"/>
      <c r="AH790" s="33"/>
      <c r="AI790" s="33"/>
      <c r="AJ790" s="33"/>
      <c r="AK790" s="33"/>
      <c r="AL790" s="33"/>
      <c r="AM790" s="33"/>
      <c r="AN790" s="33"/>
    </row>
    <row r="791" spans="1:40" ht="16" customHeight="1" thickTop="1" x14ac:dyDescent="0.15">
      <c r="A791" s="97">
        <v>10</v>
      </c>
      <c r="B791" s="36">
        <v>46062</v>
      </c>
      <c r="C791" s="224" t="s">
        <v>112</v>
      </c>
      <c r="D791" s="224" t="s">
        <v>113</v>
      </c>
      <c r="E791" s="38">
        <v>131</v>
      </c>
      <c r="F791" s="38">
        <v>68.099999999999994</v>
      </c>
      <c r="G791" s="39">
        <f t="shared" ref="G791" si="255">SUM(113/E791)*(H791-F791-0)</f>
        <v>27.516793893129776</v>
      </c>
      <c r="H791" s="40">
        <v>100</v>
      </c>
      <c r="I791" s="41" t="s">
        <v>68</v>
      </c>
      <c r="J791" s="46"/>
      <c r="K791" s="66"/>
      <c r="L791" s="33"/>
      <c r="M791" s="33"/>
      <c r="N791" s="33"/>
      <c r="O791" s="33"/>
      <c r="P791" s="33"/>
      <c r="Q791" s="33"/>
      <c r="R791" s="33"/>
      <c r="S791" s="33"/>
      <c r="T791" s="33"/>
      <c r="U791" s="33"/>
      <c r="V791" s="33"/>
      <c r="W791" s="33"/>
      <c r="X791" s="33"/>
      <c r="Y791" s="33"/>
      <c r="Z791" s="33"/>
      <c r="AA791" s="33"/>
      <c r="AB791" s="33"/>
      <c r="AC791" s="33"/>
      <c r="AD791" s="33"/>
      <c r="AE791" s="33"/>
      <c r="AF791" s="33"/>
      <c r="AG791" s="33"/>
      <c r="AH791" s="33"/>
      <c r="AI791" s="33"/>
      <c r="AJ791" s="33"/>
      <c r="AK791" s="33"/>
      <c r="AL791" s="33"/>
      <c r="AM791" s="33"/>
      <c r="AN791" s="33"/>
    </row>
    <row r="792" spans="1:40" ht="16" customHeight="1" x14ac:dyDescent="0.15">
      <c r="A792" s="97">
        <v>11</v>
      </c>
      <c r="B792" s="201">
        <v>46069</v>
      </c>
      <c r="C792" s="224" t="s">
        <v>112</v>
      </c>
      <c r="D792" s="224" t="s">
        <v>113</v>
      </c>
      <c r="E792" s="220">
        <v>113</v>
      </c>
      <c r="F792" s="220">
        <v>68.5</v>
      </c>
      <c r="G792" s="39">
        <f t="shared" ref="G792" si="256">SUM(113/E792)*(H792-F792-0)</f>
        <v>44.5</v>
      </c>
      <c r="H792" s="236">
        <v>113</v>
      </c>
      <c r="I792" s="166" t="s">
        <v>107</v>
      </c>
      <c r="J792" s="46"/>
      <c r="K792" s="66"/>
      <c r="L792" s="33"/>
      <c r="M792" s="33"/>
      <c r="N792" s="33"/>
      <c r="O792" s="33"/>
      <c r="P792" s="33"/>
      <c r="Q792" s="33"/>
      <c r="R792" s="33"/>
      <c r="S792" s="33"/>
      <c r="T792" s="33"/>
      <c r="U792" s="33"/>
      <c r="V792" s="33"/>
      <c r="W792" s="33"/>
      <c r="X792" s="33"/>
      <c r="Y792" s="33"/>
      <c r="Z792" s="33"/>
      <c r="AA792" s="33"/>
      <c r="AB792" s="33"/>
      <c r="AC792" s="33"/>
      <c r="AD792" s="33"/>
      <c r="AE792" s="33"/>
      <c r="AF792" s="33"/>
      <c r="AG792" s="33"/>
      <c r="AH792" s="33"/>
      <c r="AI792" s="33"/>
      <c r="AJ792" s="33"/>
      <c r="AK792" s="33"/>
      <c r="AL792" s="33"/>
      <c r="AM792" s="33"/>
      <c r="AN792" s="33"/>
    </row>
    <row r="793" spans="1:40" ht="16" customHeight="1" x14ac:dyDescent="0.15">
      <c r="A793" s="97">
        <v>12</v>
      </c>
      <c r="B793" s="201">
        <v>46118</v>
      </c>
      <c r="C793" s="224" t="s">
        <v>112</v>
      </c>
      <c r="D793" s="224" t="s">
        <v>113</v>
      </c>
      <c r="E793" s="183">
        <v>120</v>
      </c>
      <c r="F793" s="183">
        <v>68.5</v>
      </c>
      <c r="G793" s="169">
        <f t="shared" ref="G793" si="257">SUM(113/E793)*(H793-F793-0)</f>
        <v>27.779166666666665</v>
      </c>
      <c r="H793" s="184">
        <v>98</v>
      </c>
      <c r="I793" s="185" t="s">
        <v>83</v>
      </c>
      <c r="J793" s="46"/>
      <c r="K793" s="66"/>
      <c r="L793" s="33"/>
      <c r="M793" s="33"/>
      <c r="N793" s="33"/>
      <c r="O793" s="33"/>
      <c r="P793" s="33"/>
      <c r="Q793" s="33"/>
      <c r="R793" s="33"/>
      <c r="S793" s="33"/>
      <c r="T793" s="33"/>
      <c r="U793" s="33"/>
      <c r="V793" s="33"/>
      <c r="W793" s="33"/>
      <c r="X793" s="33"/>
      <c r="Y793" s="33"/>
      <c r="Z793" s="33"/>
      <c r="AA793" s="33"/>
      <c r="AB793" s="33"/>
      <c r="AC793" s="33"/>
      <c r="AD793" s="33"/>
      <c r="AE793" s="33"/>
      <c r="AF793" s="33"/>
      <c r="AG793" s="33"/>
      <c r="AH793" s="33"/>
      <c r="AI793" s="33"/>
      <c r="AJ793" s="33"/>
      <c r="AK793" s="33"/>
      <c r="AL793" s="33"/>
      <c r="AM793" s="33"/>
      <c r="AN793" s="33"/>
    </row>
    <row r="794" spans="1:40" ht="16" customHeight="1" x14ac:dyDescent="0.15">
      <c r="A794" s="97">
        <v>13</v>
      </c>
      <c r="B794" s="31"/>
      <c r="C794" s="25"/>
      <c r="D794" s="25"/>
      <c r="E794" s="21"/>
      <c r="F794" s="21"/>
      <c r="G794" s="22"/>
      <c r="H794" s="27"/>
      <c r="I794" s="28"/>
      <c r="J794" s="46"/>
      <c r="K794" s="66"/>
      <c r="L794" s="33"/>
      <c r="M794" s="33"/>
      <c r="N794" s="33"/>
      <c r="O794" s="33"/>
      <c r="P794" s="33"/>
      <c r="Q794" s="33"/>
      <c r="R794" s="33"/>
      <c r="S794" s="33"/>
      <c r="T794" s="33"/>
      <c r="U794" s="33"/>
      <c r="V794" s="33"/>
      <c r="W794" s="33"/>
      <c r="X794" s="33"/>
      <c r="Y794" s="33"/>
      <c r="Z794" s="33"/>
      <c r="AA794" s="33"/>
      <c r="AB794" s="33"/>
      <c r="AC794" s="33"/>
      <c r="AD794" s="33"/>
      <c r="AE794" s="33"/>
      <c r="AF794" s="33"/>
      <c r="AG794" s="33"/>
      <c r="AH794" s="33"/>
      <c r="AI794" s="33"/>
      <c r="AJ794" s="33"/>
      <c r="AK794" s="33"/>
      <c r="AL794" s="33"/>
      <c r="AM794" s="33"/>
      <c r="AN794" s="33"/>
    </row>
    <row r="795" spans="1:40" ht="16" customHeight="1" x14ac:dyDescent="0.15">
      <c r="A795" s="97">
        <v>14</v>
      </c>
      <c r="B795" s="31"/>
      <c r="C795" s="25"/>
      <c r="D795" s="25"/>
      <c r="E795" s="21"/>
      <c r="F795" s="21"/>
      <c r="G795" s="22"/>
      <c r="H795" s="21"/>
      <c r="I795" s="23"/>
      <c r="J795" s="46"/>
      <c r="K795" s="66"/>
      <c r="L795" s="33"/>
      <c r="M795" s="33"/>
      <c r="N795" s="33"/>
      <c r="O795" s="33"/>
      <c r="P795" s="33"/>
      <c r="Q795" s="33"/>
      <c r="R795" s="33"/>
      <c r="S795" s="33"/>
      <c r="T795" s="33"/>
      <c r="U795" s="33"/>
      <c r="V795" s="33"/>
      <c r="W795" s="33"/>
      <c r="X795" s="33"/>
      <c r="Y795" s="33"/>
      <c r="Z795" s="33"/>
      <c r="AA795" s="33"/>
      <c r="AB795" s="33"/>
      <c r="AC795" s="33"/>
      <c r="AD795" s="33"/>
      <c r="AE795" s="33"/>
      <c r="AF795" s="33"/>
      <c r="AG795" s="33"/>
      <c r="AH795" s="33"/>
      <c r="AI795" s="33"/>
      <c r="AJ795" s="33"/>
      <c r="AK795" s="33"/>
      <c r="AL795" s="33"/>
      <c r="AM795" s="33"/>
      <c r="AN795" s="33"/>
    </row>
    <row r="796" spans="1:40" ht="16" customHeight="1" x14ac:dyDescent="0.15">
      <c r="A796" s="97">
        <v>15</v>
      </c>
      <c r="B796" s="24"/>
      <c r="C796" s="25"/>
      <c r="D796" s="25"/>
      <c r="E796" s="21"/>
      <c r="F796" s="21"/>
      <c r="G796" s="22"/>
      <c r="H796" s="30"/>
      <c r="I796" s="23"/>
      <c r="J796" s="46"/>
      <c r="K796" s="66"/>
      <c r="L796" s="33"/>
      <c r="M796" s="33"/>
      <c r="N796" s="33"/>
      <c r="O796" s="33"/>
      <c r="P796" s="33"/>
      <c r="Q796" s="33"/>
      <c r="R796" s="33"/>
      <c r="S796" s="33"/>
      <c r="T796" s="33"/>
      <c r="U796" s="33"/>
      <c r="V796" s="33"/>
      <c r="W796" s="33"/>
      <c r="X796" s="33"/>
      <c r="Y796" s="33"/>
      <c r="Z796" s="33"/>
      <c r="AA796" s="33"/>
      <c r="AB796" s="33"/>
      <c r="AC796" s="33"/>
      <c r="AD796" s="33"/>
      <c r="AE796" s="33"/>
      <c r="AF796" s="33"/>
      <c r="AG796" s="33"/>
      <c r="AH796" s="33"/>
      <c r="AI796" s="33"/>
      <c r="AJ796" s="33"/>
      <c r="AK796" s="33"/>
      <c r="AL796" s="33"/>
      <c r="AM796" s="33"/>
      <c r="AN796" s="33"/>
    </row>
    <row r="797" spans="1:40" ht="16" customHeight="1" x14ac:dyDescent="0.15">
      <c r="A797" s="97">
        <v>16</v>
      </c>
      <c r="B797" s="31"/>
      <c r="C797" s="25"/>
      <c r="D797" s="25"/>
      <c r="E797" s="21"/>
      <c r="F797" s="21"/>
      <c r="G797" s="22"/>
      <c r="H797" s="21"/>
      <c r="I797" s="23"/>
      <c r="J797" s="46"/>
      <c r="K797" s="66"/>
      <c r="L797" s="33"/>
      <c r="M797" s="33"/>
      <c r="N797" s="33"/>
      <c r="O797" s="33"/>
      <c r="P797" s="33"/>
      <c r="Q797" s="33"/>
      <c r="R797" s="33"/>
      <c r="S797" s="33"/>
      <c r="T797" s="33"/>
      <c r="U797" s="33"/>
      <c r="V797" s="33"/>
      <c r="W797" s="33"/>
      <c r="X797" s="33"/>
      <c r="Y797" s="33"/>
      <c r="Z797" s="33"/>
      <c r="AA797" s="33"/>
      <c r="AB797" s="33"/>
      <c r="AC797" s="33"/>
      <c r="AD797" s="33"/>
      <c r="AE797" s="33"/>
      <c r="AF797" s="33"/>
      <c r="AG797" s="33"/>
      <c r="AH797" s="33"/>
      <c r="AI797" s="33"/>
      <c r="AJ797" s="33"/>
      <c r="AK797" s="33"/>
      <c r="AL797" s="33"/>
      <c r="AM797" s="33"/>
      <c r="AN797" s="33"/>
    </row>
    <row r="798" spans="1:40" ht="16" customHeight="1" x14ac:dyDescent="0.15">
      <c r="A798" s="97">
        <v>17</v>
      </c>
      <c r="B798" s="36"/>
      <c r="C798" s="25"/>
      <c r="D798" s="25"/>
      <c r="E798" s="38"/>
      <c r="F798" s="38"/>
      <c r="G798" s="22"/>
      <c r="H798" s="40"/>
      <c r="I798" s="41"/>
      <c r="J798" s="46"/>
      <c r="K798" s="66"/>
      <c r="L798" s="33"/>
      <c r="M798" s="33"/>
      <c r="N798" s="33"/>
      <c r="O798" s="33"/>
      <c r="P798" s="33"/>
      <c r="Q798" s="33"/>
      <c r="R798" s="33"/>
      <c r="S798" s="33"/>
      <c r="T798" s="33"/>
      <c r="U798" s="33"/>
      <c r="V798" s="33"/>
      <c r="W798" s="33"/>
      <c r="X798" s="33"/>
      <c r="Y798" s="33"/>
      <c r="Z798" s="33"/>
      <c r="AA798" s="33"/>
      <c r="AB798" s="33"/>
      <c r="AC798" s="33"/>
      <c r="AD798" s="33"/>
      <c r="AE798" s="33"/>
      <c r="AF798" s="33"/>
      <c r="AG798" s="33"/>
      <c r="AH798" s="33"/>
      <c r="AI798" s="33"/>
      <c r="AJ798" s="33"/>
      <c r="AK798" s="33"/>
      <c r="AL798" s="33"/>
      <c r="AM798" s="33"/>
      <c r="AN798" s="33"/>
    </row>
    <row r="799" spans="1:40" ht="16" customHeight="1" x14ac:dyDescent="0.15">
      <c r="A799" s="97">
        <v>18</v>
      </c>
      <c r="B799" s="24"/>
      <c r="C799" s="29"/>
      <c r="D799" s="29"/>
      <c r="E799" s="21"/>
      <c r="F799" s="21"/>
      <c r="G799" s="22"/>
      <c r="H799" s="30"/>
      <c r="I799" s="23"/>
      <c r="J799" s="46"/>
      <c r="K799" s="66"/>
      <c r="L799" s="33"/>
      <c r="M799" s="33"/>
      <c r="N799" s="33"/>
      <c r="O799" s="33"/>
      <c r="P799" s="33"/>
      <c r="Q799" s="33"/>
      <c r="R799" s="33"/>
      <c r="S799" s="33"/>
      <c r="T799" s="33"/>
      <c r="U799" s="33"/>
      <c r="V799" s="33"/>
      <c r="W799" s="33"/>
      <c r="X799" s="33"/>
      <c r="Y799" s="33"/>
      <c r="Z799" s="33"/>
      <c r="AA799" s="33"/>
      <c r="AB799" s="33"/>
      <c r="AC799" s="33"/>
      <c r="AD799" s="33"/>
      <c r="AE799" s="33"/>
      <c r="AF799" s="33"/>
      <c r="AG799" s="33"/>
      <c r="AH799" s="33"/>
      <c r="AI799" s="33"/>
      <c r="AJ799" s="33"/>
      <c r="AK799" s="33"/>
      <c r="AL799" s="33"/>
      <c r="AM799" s="33"/>
      <c r="AN799" s="33"/>
    </row>
    <row r="800" spans="1:40" ht="16" customHeight="1" x14ac:dyDescent="0.15">
      <c r="A800" s="97">
        <v>19</v>
      </c>
      <c r="B800" s="24"/>
      <c r="C800" s="29"/>
      <c r="D800" s="29"/>
      <c r="E800" s="21"/>
      <c r="F800" s="21"/>
      <c r="G800" s="22"/>
      <c r="H800" s="30"/>
      <c r="I800" s="23"/>
      <c r="J800" s="46"/>
      <c r="K800" s="66"/>
      <c r="L800" s="33"/>
      <c r="M800" s="33"/>
      <c r="N800" s="33"/>
      <c r="O800" s="33"/>
      <c r="P800" s="33"/>
      <c r="Q800" s="33"/>
      <c r="R800" s="33"/>
      <c r="S800" s="33"/>
      <c r="T800" s="33"/>
      <c r="U800" s="33"/>
      <c r="V800" s="33"/>
      <c r="W800" s="33"/>
      <c r="X800" s="33"/>
      <c r="Y800" s="33"/>
      <c r="Z800" s="33"/>
      <c r="AA800" s="33"/>
      <c r="AB800" s="33"/>
      <c r="AC800" s="33"/>
      <c r="AD800" s="33"/>
      <c r="AE800" s="33"/>
      <c r="AF800" s="33"/>
      <c r="AG800" s="33"/>
      <c r="AH800" s="33"/>
      <c r="AI800" s="33"/>
      <c r="AJ800" s="33"/>
      <c r="AK800" s="33"/>
      <c r="AL800" s="33"/>
      <c r="AM800" s="33"/>
      <c r="AN800" s="33"/>
    </row>
    <row r="801" spans="1:40" ht="16" customHeight="1" thickBot="1" x14ac:dyDescent="0.2">
      <c r="A801" s="98">
        <v>20</v>
      </c>
      <c r="B801" s="90"/>
      <c r="C801" s="91"/>
      <c r="D801" s="91"/>
      <c r="E801" s="92"/>
      <c r="F801" s="92"/>
      <c r="G801" s="93"/>
      <c r="H801" s="94"/>
      <c r="I801" s="99"/>
      <c r="J801" s="71"/>
      <c r="K801" s="72"/>
      <c r="L801" s="33"/>
      <c r="M801" s="33"/>
      <c r="N801" s="33"/>
      <c r="O801" s="33"/>
      <c r="P801" s="33"/>
      <c r="Q801" s="33"/>
      <c r="R801" s="33"/>
      <c r="S801" s="33"/>
      <c r="T801" s="33"/>
      <c r="U801" s="33"/>
      <c r="V801" s="33"/>
      <c r="W801" s="33"/>
      <c r="X801" s="33"/>
      <c r="Y801" s="33"/>
      <c r="Z801" s="33"/>
      <c r="AA801" s="33"/>
      <c r="AB801" s="33"/>
      <c r="AC801" s="33"/>
      <c r="AD801" s="33"/>
      <c r="AE801" s="33"/>
      <c r="AF801" s="33"/>
      <c r="AG801" s="33"/>
      <c r="AH801" s="33"/>
      <c r="AI801" s="33"/>
      <c r="AJ801" s="33"/>
      <c r="AK801" s="33"/>
      <c r="AL801" s="33"/>
      <c r="AM801" s="33"/>
      <c r="AN801" s="33"/>
    </row>
    <row r="802" spans="1:40" ht="16" customHeight="1" x14ac:dyDescent="0.15">
      <c r="A802" s="96">
        <v>1</v>
      </c>
      <c r="B802" s="130" t="s">
        <v>124</v>
      </c>
      <c r="C802" s="137" t="s">
        <v>41</v>
      </c>
      <c r="D802" s="137" t="s">
        <v>42</v>
      </c>
      <c r="E802" s="60">
        <v>125</v>
      </c>
      <c r="F802" s="60">
        <v>70.400000000000006</v>
      </c>
      <c r="G802" s="61">
        <f t="shared" ref="G802:G821" si="258">SUM(113/E802)*(H802-F802-0)</f>
        <v>16.814399999999996</v>
      </c>
      <c r="H802" s="60">
        <v>89</v>
      </c>
      <c r="I802" s="124" t="s">
        <v>83</v>
      </c>
      <c r="J802" s="64">
        <v>1</v>
      </c>
      <c r="K802" s="65">
        <f t="shared" ref="K802:K809" si="259">SMALL($G$802:$G$821,J802)</f>
        <v>10.34237288135593</v>
      </c>
      <c r="L802" s="33"/>
      <c r="M802" s="33"/>
      <c r="N802" s="33"/>
      <c r="O802" s="33"/>
      <c r="P802" s="33"/>
      <c r="Q802" s="33"/>
      <c r="R802" s="33"/>
      <c r="S802" s="33"/>
      <c r="T802" s="33"/>
      <c r="U802" s="33"/>
      <c r="V802" s="33"/>
      <c r="W802" s="33"/>
      <c r="X802" s="33"/>
      <c r="Y802" s="33"/>
      <c r="Z802" s="33"/>
      <c r="AA802" s="33"/>
      <c r="AB802" s="33"/>
      <c r="AC802" s="33"/>
      <c r="AD802" s="33"/>
      <c r="AE802" s="33"/>
      <c r="AF802" s="33"/>
      <c r="AG802" s="33"/>
      <c r="AH802" s="33"/>
      <c r="AI802" s="33"/>
      <c r="AJ802" s="33"/>
      <c r="AK802" s="33"/>
      <c r="AL802" s="33"/>
      <c r="AM802" s="33"/>
      <c r="AN802" s="33"/>
    </row>
    <row r="803" spans="1:40" ht="16" customHeight="1" x14ac:dyDescent="0.15">
      <c r="A803" s="97">
        <v>2</v>
      </c>
      <c r="B803" s="130" t="s">
        <v>127</v>
      </c>
      <c r="C803" s="137" t="s">
        <v>41</v>
      </c>
      <c r="D803" s="137" t="s">
        <v>42</v>
      </c>
      <c r="E803" s="60">
        <v>125</v>
      </c>
      <c r="F803" s="60">
        <v>70.400000000000006</v>
      </c>
      <c r="G803" s="61">
        <f t="shared" si="258"/>
        <v>20.430399999999995</v>
      </c>
      <c r="H803" s="60">
        <v>93</v>
      </c>
      <c r="I803" s="124" t="s">
        <v>83</v>
      </c>
      <c r="J803" s="46">
        <v>2</v>
      </c>
      <c r="K803" s="66">
        <f t="shared" si="259"/>
        <v>11.990076335877868</v>
      </c>
      <c r="L803" s="33"/>
      <c r="M803" s="33"/>
      <c r="N803" s="33"/>
      <c r="O803" s="33"/>
      <c r="P803" s="33"/>
      <c r="Q803" s="33"/>
      <c r="R803" s="33"/>
      <c r="S803" s="33"/>
      <c r="T803" s="33"/>
      <c r="U803" s="33"/>
      <c r="V803" s="33"/>
      <c r="W803" s="33"/>
      <c r="X803" s="33"/>
      <c r="Y803" s="33"/>
      <c r="Z803" s="33"/>
      <c r="AA803" s="33"/>
      <c r="AB803" s="33"/>
      <c r="AC803" s="33"/>
      <c r="AD803" s="33"/>
      <c r="AE803" s="33"/>
      <c r="AF803" s="33"/>
      <c r="AG803" s="33"/>
      <c r="AH803" s="33"/>
      <c r="AI803" s="33"/>
      <c r="AJ803" s="33"/>
      <c r="AK803" s="33"/>
      <c r="AL803" s="33"/>
      <c r="AM803" s="33"/>
      <c r="AN803" s="33"/>
    </row>
    <row r="804" spans="1:40" ht="16" customHeight="1" x14ac:dyDescent="0.15">
      <c r="A804" s="97">
        <v>3</v>
      </c>
      <c r="B804" s="130">
        <v>46027</v>
      </c>
      <c r="C804" s="137" t="s">
        <v>41</v>
      </c>
      <c r="D804" s="137" t="s">
        <v>42</v>
      </c>
      <c r="E804" s="60">
        <v>125</v>
      </c>
      <c r="F804" s="60">
        <v>70.400000000000006</v>
      </c>
      <c r="G804" s="61">
        <f t="shared" si="258"/>
        <v>23.142399999999995</v>
      </c>
      <c r="H804" s="60">
        <v>96</v>
      </c>
      <c r="I804" s="124" t="s">
        <v>83</v>
      </c>
      <c r="J804" s="46">
        <v>3</v>
      </c>
      <c r="K804" s="66">
        <f t="shared" si="259"/>
        <v>13.198399999999996</v>
      </c>
      <c r="L804" s="33"/>
      <c r="M804" s="33"/>
      <c r="N804" s="33"/>
      <c r="O804" s="33"/>
      <c r="P804" s="33"/>
      <c r="Q804" s="33"/>
      <c r="R804" s="33"/>
      <c r="S804" s="33"/>
      <c r="T804" s="33"/>
      <c r="U804" s="33"/>
      <c r="V804" s="33"/>
      <c r="W804" s="33"/>
      <c r="X804" s="33"/>
      <c r="Y804" s="33"/>
      <c r="Z804" s="33"/>
      <c r="AA804" s="33"/>
      <c r="AB804" s="33"/>
      <c r="AC804" s="33"/>
      <c r="AD804" s="33"/>
      <c r="AE804" s="33"/>
      <c r="AF804" s="33"/>
      <c r="AG804" s="33"/>
      <c r="AH804" s="33"/>
      <c r="AI804" s="33"/>
      <c r="AJ804" s="33"/>
      <c r="AK804" s="33"/>
      <c r="AL804" s="33"/>
      <c r="AM804" s="33"/>
      <c r="AN804" s="33"/>
    </row>
    <row r="805" spans="1:40" ht="16" customHeight="1" x14ac:dyDescent="0.15">
      <c r="A805" s="97">
        <v>4</v>
      </c>
      <c r="B805" s="130">
        <v>46055</v>
      </c>
      <c r="C805" s="137" t="s">
        <v>41</v>
      </c>
      <c r="D805" s="137" t="s">
        <v>42</v>
      </c>
      <c r="E805" s="60">
        <v>125</v>
      </c>
      <c r="F805" s="60">
        <v>70.400000000000006</v>
      </c>
      <c r="G805" s="61">
        <f t="shared" ref="G805" si="260">SUM(113/E805)*(H805-F805-0)</f>
        <v>15.910399999999996</v>
      </c>
      <c r="H805" s="60">
        <v>88</v>
      </c>
      <c r="I805" s="124" t="s">
        <v>83</v>
      </c>
      <c r="J805" s="46">
        <v>4</v>
      </c>
      <c r="K805" s="66">
        <f t="shared" si="259"/>
        <v>13.198399999999996</v>
      </c>
      <c r="L805" s="33"/>
      <c r="M805" s="33"/>
      <c r="N805" s="33"/>
      <c r="O805" s="33"/>
      <c r="P805" s="33"/>
      <c r="Q805" s="33"/>
      <c r="R805" s="33"/>
      <c r="S805" s="33"/>
      <c r="T805" s="33"/>
      <c r="U805" s="33"/>
      <c r="V805" s="33"/>
      <c r="W805" s="33"/>
      <c r="X805" s="33"/>
      <c r="Y805" s="33"/>
      <c r="Z805" s="33"/>
      <c r="AA805" s="33"/>
      <c r="AB805" s="33"/>
      <c r="AC805" s="33"/>
      <c r="AD805" s="33"/>
      <c r="AE805" s="33"/>
      <c r="AF805" s="33"/>
      <c r="AG805" s="33"/>
      <c r="AH805" s="33"/>
      <c r="AI805" s="33"/>
      <c r="AJ805" s="33"/>
      <c r="AK805" s="33"/>
      <c r="AL805" s="33"/>
      <c r="AM805" s="33"/>
      <c r="AN805" s="33"/>
    </row>
    <row r="806" spans="1:40" ht="16" customHeight="1" x14ac:dyDescent="0.15">
      <c r="A806" s="97">
        <v>5</v>
      </c>
      <c r="B806" s="131">
        <v>46062</v>
      </c>
      <c r="C806" s="137" t="s">
        <v>41</v>
      </c>
      <c r="D806" s="137" t="s">
        <v>42</v>
      </c>
      <c r="E806" s="109">
        <v>131</v>
      </c>
      <c r="F806" s="109">
        <v>68.099999999999994</v>
      </c>
      <c r="G806" s="61">
        <f t="shared" ref="G806" si="261">SUM(113/E806)*(H806-F806-0)</f>
        <v>20.61603053435115</v>
      </c>
      <c r="H806" s="111">
        <v>92</v>
      </c>
      <c r="I806" s="112" t="s">
        <v>68</v>
      </c>
      <c r="J806" s="46">
        <v>5</v>
      </c>
      <c r="K806" s="66">
        <f t="shared" si="259"/>
        <v>14.172881355932201</v>
      </c>
      <c r="L806" s="33"/>
      <c r="M806" s="33"/>
      <c r="N806" s="33"/>
      <c r="O806" s="33"/>
      <c r="P806" s="33"/>
      <c r="Q806" s="33"/>
      <c r="R806" s="33"/>
      <c r="S806" s="33"/>
      <c r="T806" s="33"/>
      <c r="U806" s="33"/>
      <c r="V806" s="33"/>
      <c r="W806" s="33"/>
      <c r="X806" s="33"/>
      <c r="Y806" s="33"/>
      <c r="Z806" s="33"/>
      <c r="AA806" s="33"/>
      <c r="AB806" s="33"/>
      <c r="AC806" s="33"/>
      <c r="AD806" s="33"/>
      <c r="AE806" s="33"/>
      <c r="AF806" s="33"/>
      <c r="AG806" s="33"/>
      <c r="AH806" s="33"/>
      <c r="AI806" s="33"/>
      <c r="AJ806" s="33"/>
      <c r="AK806" s="33"/>
      <c r="AL806" s="33"/>
      <c r="AM806" s="33"/>
      <c r="AN806" s="33"/>
    </row>
    <row r="807" spans="1:40" ht="16" customHeight="1" x14ac:dyDescent="0.15">
      <c r="A807" s="97">
        <v>6</v>
      </c>
      <c r="B807" s="125">
        <v>46076</v>
      </c>
      <c r="C807" s="137" t="s">
        <v>41</v>
      </c>
      <c r="D807" s="137" t="s">
        <v>42</v>
      </c>
      <c r="E807" s="60">
        <v>118</v>
      </c>
      <c r="F807" s="60">
        <v>67.2</v>
      </c>
      <c r="G807" s="61">
        <f t="shared" ref="G807" si="262">SUM(113/E807)*(H807-F807-0)</f>
        <v>19.918644067796606</v>
      </c>
      <c r="H807" s="62">
        <v>88</v>
      </c>
      <c r="I807" s="124" t="s">
        <v>101</v>
      </c>
      <c r="J807" s="46">
        <v>6</v>
      </c>
      <c r="K807" s="66">
        <f t="shared" si="259"/>
        <v>15.910399999999996</v>
      </c>
      <c r="L807" s="33"/>
      <c r="M807" s="33"/>
      <c r="N807" s="33"/>
      <c r="O807" s="33"/>
      <c r="P807" s="33"/>
      <c r="Q807" s="33"/>
      <c r="R807" s="33"/>
      <c r="S807" s="33"/>
      <c r="T807" s="33"/>
      <c r="U807" s="33"/>
      <c r="V807" s="33"/>
      <c r="W807" s="33"/>
      <c r="X807" s="33"/>
      <c r="Y807" s="33"/>
      <c r="Z807" s="33"/>
      <c r="AA807" s="33"/>
      <c r="AB807" s="33"/>
      <c r="AC807" s="33"/>
      <c r="AD807" s="33"/>
      <c r="AE807" s="33"/>
      <c r="AF807" s="33"/>
      <c r="AG807" s="33"/>
      <c r="AH807" s="33"/>
      <c r="AI807" s="33"/>
      <c r="AJ807" s="33"/>
      <c r="AK807" s="33"/>
      <c r="AL807" s="33"/>
      <c r="AM807" s="33"/>
      <c r="AN807" s="33"/>
    </row>
    <row r="808" spans="1:40" ht="16" customHeight="1" x14ac:dyDescent="0.15">
      <c r="A808" s="97">
        <v>7</v>
      </c>
      <c r="B808" s="125">
        <v>46083</v>
      </c>
      <c r="C808" s="137" t="s">
        <v>41</v>
      </c>
      <c r="D808" s="137" t="s">
        <v>42</v>
      </c>
      <c r="E808" s="60">
        <v>118</v>
      </c>
      <c r="F808" s="60">
        <v>67.2</v>
      </c>
      <c r="G808" s="61">
        <f t="shared" ref="G808" si="263">SUM(113/E808)*(H808-F808-0)</f>
        <v>14.172881355932201</v>
      </c>
      <c r="H808" s="62">
        <v>82</v>
      </c>
      <c r="I808" s="124" t="s">
        <v>101</v>
      </c>
      <c r="J808" s="46">
        <v>7</v>
      </c>
      <c r="K808" s="66">
        <f t="shared" si="259"/>
        <v>15.910399999999996</v>
      </c>
      <c r="L808" s="33"/>
      <c r="M808" s="33"/>
      <c r="N808" s="33"/>
      <c r="O808" s="33"/>
      <c r="P808" s="33"/>
      <c r="Q808" s="33"/>
      <c r="R808" s="33"/>
      <c r="S808" s="33"/>
      <c r="T808" s="33"/>
      <c r="U808" s="33"/>
      <c r="V808" s="33"/>
      <c r="W808" s="33"/>
      <c r="X808" s="33"/>
      <c r="Y808" s="33"/>
      <c r="Z808" s="33"/>
      <c r="AA808" s="33"/>
      <c r="AB808" s="33"/>
      <c r="AC808" s="33"/>
      <c r="AD808" s="33"/>
      <c r="AE808" s="33"/>
      <c r="AF808" s="33"/>
      <c r="AG808" s="33"/>
      <c r="AH808" s="33"/>
      <c r="AI808" s="33"/>
      <c r="AJ808" s="33"/>
      <c r="AK808" s="33"/>
      <c r="AL808" s="33"/>
      <c r="AM808" s="33"/>
      <c r="AN808" s="33"/>
    </row>
    <row r="809" spans="1:40" ht="16" customHeight="1" x14ac:dyDescent="0.15">
      <c r="A809" s="97">
        <v>8</v>
      </c>
      <c r="B809" s="130">
        <v>46118</v>
      </c>
      <c r="C809" s="137" t="s">
        <v>41</v>
      </c>
      <c r="D809" s="137" t="s">
        <v>42</v>
      </c>
      <c r="E809" s="60">
        <v>125</v>
      </c>
      <c r="F809" s="60">
        <v>70.400000000000006</v>
      </c>
      <c r="G809" s="61">
        <f t="shared" ref="G809:G810" si="264">SUM(113/E809)*(H809-F809-0)</f>
        <v>16.814399999999996</v>
      </c>
      <c r="H809" s="60">
        <v>89</v>
      </c>
      <c r="I809" s="124" t="s">
        <v>83</v>
      </c>
      <c r="J809" s="46">
        <v>8</v>
      </c>
      <c r="K809" s="66">
        <f t="shared" si="259"/>
        <v>15.910399999999996</v>
      </c>
      <c r="L809" s="33"/>
      <c r="M809" s="33"/>
      <c r="N809" s="33"/>
      <c r="O809" s="33"/>
      <c r="P809" s="33"/>
      <c r="Q809" s="33"/>
      <c r="R809" s="33"/>
      <c r="S809" s="33"/>
      <c r="T809" s="33"/>
      <c r="U809" s="33"/>
      <c r="V809" s="33"/>
      <c r="W809" s="33"/>
      <c r="X809" s="33"/>
      <c r="Y809" s="33"/>
      <c r="Z809" s="33"/>
      <c r="AA809" s="33"/>
      <c r="AB809" s="33"/>
      <c r="AC809" s="33"/>
      <c r="AD809" s="33"/>
      <c r="AE809" s="33"/>
      <c r="AF809" s="33"/>
      <c r="AG809" s="33"/>
      <c r="AH809" s="33"/>
      <c r="AI809" s="33"/>
      <c r="AJ809" s="33"/>
      <c r="AK809" s="33"/>
      <c r="AL809" s="33"/>
      <c r="AM809" s="33"/>
      <c r="AN809" s="33"/>
    </row>
    <row r="810" spans="1:40" ht="16" customHeight="1" thickBot="1" x14ac:dyDescent="0.2">
      <c r="A810" s="97">
        <v>9</v>
      </c>
      <c r="B810" s="328">
        <v>46146</v>
      </c>
      <c r="C810" s="137" t="s">
        <v>41</v>
      </c>
      <c r="D810" s="214" t="s">
        <v>42</v>
      </c>
      <c r="E810" s="332">
        <v>125</v>
      </c>
      <c r="F810" s="332">
        <v>70.400000000000006</v>
      </c>
      <c r="G810" s="61">
        <f t="shared" si="264"/>
        <v>23.142399999999995</v>
      </c>
      <c r="H810" s="329">
        <v>96</v>
      </c>
      <c r="I810" s="333" t="s">
        <v>83</v>
      </c>
      <c r="J810" s="46"/>
      <c r="K810" s="67">
        <f>AVERAGE(K802:K809)</f>
        <v>13.829166321645747</v>
      </c>
      <c r="L810" s="33"/>
      <c r="M810" s="33"/>
      <c r="N810" s="33"/>
      <c r="O810" s="33"/>
      <c r="P810" s="33"/>
      <c r="Q810" s="33"/>
      <c r="R810" s="33"/>
      <c r="S810" s="33"/>
      <c r="T810" s="33"/>
      <c r="U810" s="33"/>
      <c r="V810" s="33"/>
      <c r="W810" s="33"/>
      <c r="X810" s="33"/>
      <c r="Y810" s="33"/>
      <c r="Z810" s="33"/>
      <c r="AA810" s="33"/>
      <c r="AB810" s="33"/>
      <c r="AC810" s="33"/>
      <c r="AD810" s="33"/>
      <c r="AE810" s="33"/>
      <c r="AF810" s="33"/>
      <c r="AG810" s="33"/>
      <c r="AH810" s="33"/>
      <c r="AI810" s="33"/>
      <c r="AJ810" s="33"/>
      <c r="AK810" s="33"/>
      <c r="AL810" s="33"/>
      <c r="AM810" s="33"/>
      <c r="AN810" s="33"/>
    </row>
    <row r="811" spans="1:40" ht="16" customHeight="1" thickTop="1" x14ac:dyDescent="0.15">
      <c r="A811" s="97">
        <v>10</v>
      </c>
      <c r="B811" s="328">
        <v>46181</v>
      </c>
      <c r="C811" s="137" t="s">
        <v>41</v>
      </c>
      <c r="D811" s="214" t="s">
        <v>42</v>
      </c>
      <c r="E811" s="332">
        <v>125</v>
      </c>
      <c r="F811" s="332">
        <v>70.400000000000006</v>
      </c>
      <c r="G811" s="61">
        <f t="shared" ref="G811" si="265">SUM(113/E811)*(H811-F811-0)</f>
        <v>24.046399999999995</v>
      </c>
      <c r="H811" s="329">
        <v>97</v>
      </c>
      <c r="I811" s="333" t="s">
        <v>83</v>
      </c>
      <c r="J811" s="46"/>
      <c r="K811" s="66"/>
    </row>
    <row r="812" spans="1:40" ht="16" customHeight="1" x14ac:dyDescent="0.15">
      <c r="A812" s="97">
        <v>11</v>
      </c>
      <c r="B812" s="328">
        <v>46202</v>
      </c>
      <c r="C812" s="137" t="s">
        <v>41</v>
      </c>
      <c r="D812" s="214" t="s">
        <v>42</v>
      </c>
      <c r="E812" s="332">
        <v>125</v>
      </c>
      <c r="F812" s="332">
        <v>70.400000000000006</v>
      </c>
      <c r="G812" s="61">
        <f t="shared" ref="G812" si="266">SUM(113/E812)*(H812-F812-0)</f>
        <v>13.198399999999996</v>
      </c>
      <c r="H812" s="329">
        <v>85</v>
      </c>
      <c r="I812" s="333" t="s">
        <v>83</v>
      </c>
      <c r="J812" s="46"/>
      <c r="K812" s="66"/>
    </row>
    <row r="813" spans="1:40" ht="16" customHeight="1" x14ac:dyDescent="0.15">
      <c r="A813" s="97">
        <v>12</v>
      </c>
      <c r="B813" s="328">
        <v>46209</v>
      </c>
      <c r="C813" s="137" t="s">
        <v>41</v>
      </c>
      <c r="D813" s="214" t="s">
        <v>42</v>
      </c>
      <c r="E813" s="332">
        <v>125</v>
      </c>
      <c r="F813" s="332">
        <v>70.400000000000006</v>
      </c>
      <c r="G813" s="61">
        <f t="shared" ref="G813:G814" si="267">SUM(113/E813)*(H813-F813-0)</f>
        <v>15.910399999999996</v>
      </c>
      <c r="H813" s="329">
        <v>88</v>
      </c>
      <c r="I813" s="333" t="s">
        <v>83</v>
      </c>
      <c r="J813" s="46"/>
      <c r="K813" s="66"/>
    </row>
    <row r="814" spans="1:40" ht="16" customHeight="1" x14ac:dyDescent="0.15">
      <c r="A814" s="97">
        <v>13</v>
      </c>
      <c r="B814" s="125">
        <v>46216</v>
      </c>
      <c r="C814" s="137" t="s">
        <v>41</v>
      </c>
      <c r="D814" s="137" t="s">
        <v>42</v>
      </c>
      <c r="E814" s="60">
        <v>118</v>
      </c>
      <c r="F814" s="60">
        <v>67.2</v>
      </c>
      <c r="G814" s="61">
        <f t="shared" si="267"/>
        <v>16.088135593220336</v>
      </c>
      <c r="H814" s="62">
        <v>84</v>
      </c>
      <c r="I814" s="124" t="s">
        <v>101</v>
      </c>
      <c r="J814" s="46"/>
      <c r="K814" s="66"/>
    </row>
    <row r="815" spans="1:40" ht="16" customHeight="1" x14ac:dyDescent="0.15">
      <c r="A815" s="97">
        <v>14</v>
      </c>
      <c r="B815" s="328">
        <v>46244</v>
      </c>
      <c r="C815" s="137" t="s">
        <v>41</v>
      </c>
      <c r="D815" s="214" t="s">
        <v>42</v>
      </c>
      <c r="E815" s="332">
        <v>125</v>
      </c>
      <c r="F815" s="332">
        <v>70.400000000000006</v>
      </c>
      <c r="G815" s="61">
        <f t="shared" ref="G815:G816" si="268">SUM(113/E815)*(H815-F815-0)</f>
        <v>13.198399999999996</v>
      </c>
      <c r="H815" s="329">
        <v>85</v>
      </c>
      <c r="I815" s="333" t="s">
        <v>83</v>
      </c>
      <c r="J815" s="46"/>
      <c r="K815" s="66"/>
    </row>
    <row r="816" spans="1:40" ht="16" customHeight="1" x14ac:dyDescent="0.15">
      <c r="A816" s="97">
        <v>15</v>
      </c>
      <c r="B816" s="125">
        <v>46258</v>
      </c>
      <c r="C816" s="137" t="s">
        <v>41</v>
      </c>
      <c r="D816" s="137" t="s">
        <v>42</v>
      </c>
      <c r="E816" s="60">
        <v>118</v>
      </c>
      <c r="F816" s="60">
        <v>67.2</v>
      </c>
      <c r="G816" s="61">
        <f t="shared" si="268"/>
        <v>18.003389830508471</v>
      </c>
      <c r="H816" s="62">
        <v>86</v>
      </c>
      <c r="I816" s="124" t="s">
        <v>101</v>
      </c>
      <c r="J816" s="46"/>
      <c r="K816" s="66"/>
    </row>
    <row r="817" spans="1:11" ht="16" customHeight="1" x14ac:dyDescent="0.15">
      <c r="A817" s="97">
        <v>16</v>
      </c>
      <c r="B817" s="31" t="s">
        <v>108</v>
      </c>
      <c r="C817" s="25" t="s">
        <v>41</v>
      </c>
      <c r="D817" s="25" t="s">
        <v>42</v>
      </c>
      <c r="E817" s="21">
        <v>125</v>
      </c>
      <c r="F817" s="21">
        <v>70.400000000000006</v>
      </c>
      <c r="G817" s="22">
        <f t="shared" si="258"/>
        <v>15.910399999999996</v>
      </c>
      <c r="H817" s="21">
        <v>88</v>
      </c>
      <c r="I817" s="23" t="s">
        <v>83</v>
      </c>
      <c r="J817" s="46"/>
      <c r="K817" s="66"/>
    </row>
    <row r="818" spans="1:11" ht="16" customHeight="1" x14ac:dyDescent="0.15">
      <c r="A818" s="97">
        <v>17</v>
      </c>
      <c r="B818" s="36" t="s">
        <v>111</v>
      </c>
      <c r="C818" s="25" t="s">
        <v>41</v>
      </c>
      <c r="D818" s="25" t="s">
        <v>42</v>
      </c>
      <c r="E818" s="38">
        <v>131</v>
      </c>
      <c r="F818" s="38">
        <v>68.099999999999994</v>
      </c>
      <c r="G818" s="22">
        <f t="shared" si="258"/>
        <v>11.990076335877868</v>
      </c>
      <c r="H818" s="40">
        <v>82</v>
      </c>
      <c r="I818" s="41" t="s">
        <v>68</v>
      </c>
      <c r="J818" s="46"/>
      <c r="K818" s="66"/>
    </row>
    <row r="819" spans="1:11" ht="16" customHeight="1" x14ac:dyDescent="0.15">
      <c r="A819" s="97">
        <v>18</v>
      </c>
      <c r="B819" s="31" t="s">
        <v>114</v>
      </c>
      <c r="C819" s="25" t="s">
        <v>41</v>
      </c>
      <c r="D819" s="25" t="s">
        <v>42</v>
      </c>
      <c r="E819" s="21">
        <v>125</v>
      </c>
      <c r="F819" s="21">
        <v>70.400000000000006</v>
      </c>
      <c r="G819" s="22">
        <f t="shared" si="258"/>
        <v>21.334399999999995</v>
      </c>
      <c r="H819" s="21">
        <v>94</v>
      </c>
      <c r="I819" s="23" t="s">
        <v>83</v>
      </c>
      <c r="J819" s="46"/>
      <c r="K819" s="66"/>
    </row>
    <row r="820" spans="1:11" ht="16" customHeight="1" x14ac:dyDescent="0.15">
      <c r="A820" s="97">
        <v>19</v>
      </c>
      <c r="B820" s="24" t="s">
        <v>119</v>
      </c>
      <c r="C820" s="25" t="s">
        <v>41</v>
      </c>
      <c r="D820" s="25" t="s">
        <v>42</v>
      </c>
      <c r="E820" s="21">
        <v>118</v>
      </c>
      <c r="F820" s="21">
        <v>67.2</v>
      </c>
      <c r="G820" s="22">
        <f t="shared" si="258"/>
        <v>10.34237288135593</v>
      </c>
      <c r="H820" s="30">
        <v>78</v>
      </c>
      <c r="I820" s="23" t="s">
        <v>101</v>
      </c>
      <c r="J820" s="46"/>
      <c r="K820" s="66"/>
    </row>
    <row r="821" spans="1:11" ht="16" customHeight="1" thickBot="1" x14ac:dyDescent="0.2">
      <c r="A821" s="98">
        <v>20</v>
      </c>
      <c r="B821" s="103" t="s">
        <v>120</v>
      </c>
      <c r="C821" s="102" t="s">
        <v>41</v>
      </c>
      <c r="D821" s="102" t="s">
        <v>42</v>
      </c>
      <c r="E821" s="92">
        <v>125</v>
      </c>
      <c r="F821" s="92">
        <v>70.400000000000006</v>
      </c>
      <c r="G821" s="93">
        <f t="shared" si="258"/>
        <v>34.894399999999997</v>
      </c>
      <c r="H821" s="92">
        <v>109</v>
      </c>
      <c r="I821" s="99" t="s">
        <v>83</v>
      </c>
      <c r="J821" s="71"/>
      <c r="K821" s="72"/>
    </row>
    <row r="822" spans="1:11" ht="16" customHeight="1" x14ac:dyDescent="0.15">
      <c r="A822" s="79">
        <v>1</v>
      </c>
      <c r="B822" s="201"/>
      <c r="C822" s="29" t="s">
        <v>12</v>
      </c>
      <c r="D822" s="29" t="s">
        <v>172</v>
      </c>
      <c r="E822" s="220"/>
      <c r="F822" s="220"/>
      <c r="G822" s="22"/>
      <c r="H822" s="236"/>
      <c r="I822" s="166"/>
      <c r="J822" s="64">
        <v>1</v>
      </c>
      <c r="K822" s="123" t="e">
        <f>SMALL($G$822:$G$840,J822)</f>
        <v>#NUM!</v>
      </c>
    </row>
    <row r="823" spans="1:11" ht="16" customHeight="1" x14ac:dyDescent="0.15">
      <c r="A823" s="80">
        <v>2</v>
      </c>
      <c r="B823" s="24"/>
      <c r="C823" s="29"/>
      <c r="D823" s="29"/>
      <c r="E823" s="21"/>
      <c r="F823" s="21"/>
      <c r="G823" s="22"/>
      <c r="H823" s="30"/>
      <c r="I823" s="23"/>
      <c r="J823" s="46"/>
      <c r="K823" s="116"/>
    </row>
    <row r="824" spans="1:11" ht="16" customHeight="1" x14ac:dyDescent="0.15">
      <c r="A824" s="80">
        <v>3</v>
      </c>
      <c r="B824" s="31"/>
      <c r="C824" s="29"/>
      <c r="D824" s="29"/>
      <c r="E824" s="21"/>
      <c r="F824" s="21"/>
      <c r="G824" s="22"/>
      <c r="H824" s="382"/>
      <c r="I824" s="23"/>
      <c r="J824" s="46"/>
      <c r="K824" s="116"/>
    </row>
    <row r="825" spans="1:11" ht="16" customHeight="1" x14ac:dyDescent="0.15">
      <c r="A825" s="80">
        <v>4</v>
      </c>
      <c r="B825" s="31"/>
      <c r="C825" s="29"/>
      <c r="D825" s="29"/>
      <c r="E825" s="21"/>
      <c r="F825" s="21"/>
      <c r="G825" s="22"/>
      <c r="H825" s="21"/>
      <c r="I825" s="23"/>
      <c r="J825" s="46"/>
      <c r="K825" s="116"/>
    </row>
    <row r="826" spans="1:11" ht="16" customHeight="1" x14ac:dyDescent="0.15">
      <c r="A826" s="80">
        <v>5</v>
      </c>
      <c r="B826" s="201"/>
      <c r="C826" s="29"/>
      <c r="D826" s="29"/>
      <c r="E826" s="220"/>
      <c r="F826" s="220"/>
      <c r="G826" s="22"/>
      <c r="H826" s="236"/>
      <c r="I826" s="166"/>
      <c r="J826" s="46"/>
      <c r="K826" s="116"/>
    </row>
    <row r="827" spans="1:11" ht="16" customHeight="1" x14ac:dyDescent="0.15">
      <c r="A827" s="80">
        <v>6</v>
      </c>
      <c r="B827" s="31"/>
      <c r="C827" s="29"/>
      <c r="D827" s="29"/>
      <c r="E827" s="21"/>
      <c r="F827" s="21"/>
      <c r="G827" s="22"/>
      <c r="H827" s="21"/>
      <c r="I827" s="23"/>
      <c r="J827" s="46"/>
      <c r="K827" s="116"/>
    </row>
    <row r="828" spans="1:11" ht="16" customHeight="1" x14ac:dyDescent="0.15">
      <c r="A828" s="80">
        <v>7</v>
      </c>
      <c r="B828" s="201"/>
      <c r="C828" s="202"/>
      <c r="D828" s="202"/>
      <c r="E828" s="203"/>
      <c r="F828" s="203"/>
      <c r="G828" s="22"/>
      <c r="H828" s="296"/>
      <c r="I828" s="204"/>
      <c r="J828" s="46"/>
      <c r="K828" s="116"/>
    </row>
    <row r="829" spans="1:11" ht="16" customHeight="1" x14ac:dyDescent="0.15">
      <c r="A829" s="80">
        <v>9</v>
      </c>
      <c r="B829" s="201"/>
      <c r="C829" s="25"/>
      <c r="D829" s="202"/>
      <c r="E829" s="334"/>
      <c r="F829" s="334"/>
      <c r="G829" s="22"/>
      <c r="H829" s="296"/>
      <c r="I829" s="297"/>
      <c r="J829" s="46"/>
      <c r="K829" s="116"/>
    </row>
    <row r="830" spans="1:11" ht="16" customHeight="1" thickBot="1" x14ac:dyDescent="0.2">
      <c r="A830" s="80">
        <v>10</v>
      </c>
      <c r="B830" s="24"/>
      <c r="C830" s="29"/>
      <c r="D830" s="29"/>
      <c r="E830" s="21"/>
      <c r="F830" s="21"/>
      <c r="G830" s="22"/>
      <c r="H830" s="30"/>
      <c r="I830" s="383" t="s">
        <v>173</v>
      </c>
      <c r="J830" s="207"/>
      <c r="K830" s="384">
        <v>11.6</v>
      </c>
    </row>
    <row r="831" spans="1:11" ht="16" customHeight="1" thickTop="1" x14ac:dyDescent="0.15">
      <c r="A831" s="80">
        <v>11</v>
      </c>
      <c r="B831" s="201"/>
      <c r="C831" s="25"/>
      <c r="D831" s="202"/>
      <c r="E831" s="334"/>
      <c r="F831" s="334"/>
      <c r="G831" s="22"/>
      <c r="H831" s="296"/>
      <c r="I831" s="297"/>
      <c r="J831" s="50"/>
      <c r="K831" s="66"/>
    </row>
    <row r="832" spans="1:11" ht="16" customHeight="1" x14ac:dyDescent="0.15">
      <c r="A832" s="80">
        <v>12</v>
      </c>
      <c r="B832" s="36"/>
      <c r="C832" s="29"/>
      <c r="D832" s="29"/>
      <c r="E832" s="38"/>
      <c r="F832" s="38"/>
      <c r="G832" s="39"/>
      <c r="H832" s="40"/>
      <c r="I832" s="41"/>
      <c r="J832" s="46"/>
      <c r="K832" s="66"/>
    </row>
    <row r="833" spans="1:11" ht="16" customHeight="1" x14ac:dyDescent="0.15">
      <c r="A833" s="80">
        <v>13</v>
      </c>
      <c r="B833" s="201"/>
      <c r="C833" s="29"/>
      <c r="D833" s="29"/>
      <c r="E833" s="220"/>
      <c r="F833" s="220"/>
      <c r="G833" s="22"/>
      <c r="H833" s="236"/>
      <c r="I833" s="166"/>
      <c r="J833" s="46"/>
      <c r="K833" s="66"/>
    </row>
    <row r="834" spans="1:11" ht="16" customHeight="1" x14ac:dyDescent="0.15">
      <c r="A834" s="80">
        <v>14</v>
      </c>
      <c r="B834" s="201"/>
      <c r="C834" s="25"/>
      <c r="D834" s="202"/>
      <c r="E834" s="334"/>
      <c r="F834" s="334"/>
      <c r="G834" s="22"/>
      <c r="H834" s="296"/>
      <c r="I834" s="297"/>
      <c r="J834" s="49"/>
      <c r="K834" s="66"/>
    </row>
    <row r="835" spans="1:11" ht="16" customHeight="1" x14ac:dyDescent="0.15">
      <c r="A835" s="80">
        <v>15</v>
      </c>
      <c r="B835" s="36"/>
      <c r="C835" s="29"/>
      <c r="D835" s="29"/>
      <c r="E835" s="38"/>
      <c r="F835" s="38"/>
      <c r="G835" s="22"/>
      <c r="H835" s="40"/>
      <c r="I835" s="41"/>
      <c r="J835" s="46"/>
      <c r="K835" s="66"/>
    </row>
    <row r="836" spans="1:11" ht="16" customHeight="1" x14ac:dyDescent="0.15">
      <c r="A836" s="80">
        <v>16</v>
      </c>
      <c r="B836" s="201"/>
      <c r="C836" s="25"/>
      <c r="D836" s="202"/>
      <c r="E836" s="334"/>
      <c r="F836" s="334"/>
      <c r="G836" s="22"/>
      <c r="H836" s="296"/>
      <c r="I836" s="297"/>
      <c r="J836" s="46"/>
      <c r="K836" s="66"/>
    </row>
    <row r="837" spans="1:11" ht="16" customHeight="1" x14ac:dyDescent="0.15">
      <c r="A837" s="80">
        <v>17</v>
      </c>
      <c r="B837" s="201"/>
      <c r="C837" s="25"/>
      <c r="D837" s="202"/>
      <c r="E837" s="334"/>
      <c r="F837" s="334"/>
      <c r="G837" s="22"/>
      <c r="H837" s="296"/>
      <c r="I837" s="297"/>
      <c r="J837" s="46"/>
      <c r="K837" s="66"/>
    </row>
    <row r="838" spans="1:11" ht="16" customHeight="1" x14ac:dyDescent="0.15">
      <c r="A838" s="80">
        <v>18</v>
      </c>
      <c r="B838" s="201"/>
      <c r="C838" s="25"/>
      <c r="D838" s="202"/>
      <c r="E838" s="334"/>
      <c r="F838" s="334"/>
      <c r="G838" s="22"/>
      <c r="H838" s="296"/>
      <c r="I838" s="297"/>
      <c r="J838" s="46"/>
      <c r="K838" s="66"/>
    </row>
    <row r="839" spans="1:11" ht="16" customHeight="1" x14ac:dyDescent="0.15">
      <c r="A839" s="80">
        <v>19</v>
      </c>
      <c r="B839" s="36"/>
      <c r="C839" s="29"/>
      <c r="D839" s="29"/>
      <c r="E839" s="38"/>
      <c r="F839" s="38"/>
      <c r="G839" s="39"/>
      <c r="H839" s="40"/>
      <c r="I839" s="41"/>
      <c r="J839" s="46"/>
      <c r="K839" s="66"/>
    </row>
    <row r="840" spans="1:11" ht="16" customHeight="1" thickBot="1" x14ac:dyDescent="0.2">
      <c r="A840" s="81">
        <v>20</v>
      </c>
      <c r="B840" s="292"/>
      <c r="C840" s="102"/>
      <c r="D840" s="293"/>
      <c r="E840" s="294"/>
      <c r="F840" s="294"/>
      <c r="G840" s="93"/>
      <c r="H840" s="366"/>
      <c r="I840" s="367"/>
      <c r="J840" s="71"/>
      <c r="K840" s="284"/>
    </row>
    <row r="841" spans="1:11" ht="16" customHeight="1" x14ac:dyDescent="0.15">
      <c r="A841" s="79">
        <v>1</v>
      </c>
      <c r="B841" s="190">
        <v>46251</v>
      </c>
      <c r="C841" s="59" t="s">
        <v>22</v>
      </c>
      <c r="D841" s="59" t="s">
        <v>23</v>
      </c>
      <c r="E841" s="221">
        <v>134</v>
      </c>
      <c r="F841" s="221">
        <v>70.400000000000006</v>
      </c>
      <c r="G841" s="61">
        <f t="shared" ref="G841" si="269">SUM(113/E841)*(H841-F841-0)</f>
        <v>13.15522388059701</v>
      </c>
      <c r="H841" s="222">
        <v>86</v>
      </c>
      <c r="I841" s="223" t="s">
        <v>4</v>
      </c>
      <c r="J841" s="64">
        <v>1</v>
      </c>
      <c r="K841" s="123">
        <f t="shared" ref="K841:K847" si="270">SMALL($G$841:$G$859,J841)</f>
        <v>8.6783999999999946</v>
      </c>
    </row>
    <row r="842" spans="1:11" ht="16" customHeight="1" x14ac:dyDescent="0.15">
      <c r="A842" s="80">
        <v>2</v>
      </c>
      <c r="B842" s="125">
        <v>46258</v>
      </c>
      <c r="C842" s="59" t="s">
        <v>22</v>
      </c>
      <c r="D842" s="59" t="s">
        <v>23</v>
      </c>
      <c r="E842" s="60">
        <v>118</v>
      </c>
      <c r="F842" s="60">
        <v>67.2</v>
      </c>
      <c r="G842" s="61">
        <f t="shared" ref="G842" si="271">SUM(113/E842)*(H842-F842-0)</f>
        <v>11.299999999999997</v>
      </c>
      <c r="H842" s="62">
        <v>79</v>
      </c>
      <c r="I842" s="124" t="s">
        <v>101</v>
      </c>
      <c r="J842" s="46">
        <v>2</v>
      </c>
      <c r="K842" s="116">
        <f t="shared" si="270"/>
        <v>9.3847457627118622</v>
      </c>
    </row>
    <row r="843" spans="1:11" ht="16" customHeight="1" x14ac:dyDescent="0.15">
      <c r="A843" s="80">
        <v>3</v>
      </c>
      <c r="B843" s="31">
        <v>46090</v>
      </c>
      <c r="C843" s="29" t="s">
        <v>22</v>
      </c>
      <c r="D843" s="29" t="s">
        <v>23</v>
      </c>
      <c r="E843" s="21">
        <v>125</v>
      </c>
      <c r="F843" s="21">
        <v>70.400000000000006</v>
      </c>
      <c r="G843" s="22">
        <f t="shared" ref="G843" si="272">SUM(113/E843)*(H843-F843-0)</f>
        <v>8.6783999999999946</v>
      </c>
      <c r="H843" s="382">
        <v>80</v>
      </c>
      <c r="I843" s="23" t="s">
        <v>83</v>
      </c>
      <c r="J843" s="46">
        <v>3</v>
      </c>
      <c r="K843" s="116">
        <f t="shared" si="270"/>
        <v>9.5823999999999945</v>
      </c>
    </row>
    <row r="844" spans="1:11" ht="16" customHeight="1" x14ac:dyDescent="0.15">
      <c r="A844" s="80">
        <v>4</v>
      </c>
      <c r="B844" s="31">
        <v>46104</v>
      </c>
      <c r="C844" s="29" t="s">
        <v>22</v>
      </c>
      <c r="D844" s="29" t="s">
        <v>23</v>
      </c>
      <c r="E844" s="21">
        <v>125</v>
      </c>
      <c r="F844" s="21">
        <v>70.400000000000006</v>
      </c>
      <c r="G844" s="22">
        <f t="shared" ref="G844:G845" si="273">SUM(113/E844)*(H844-F844-0)</f>
        <v>16.814399999999996</v>
      </c>
      <c r="H844" s="21">
        <v>89</v>
      </c>
      <c r="I844" s="23" t="s">
        <v>83</v>
      </c>
      <c r="J844" s="46">
        <v>4</v>
      </c>
      <c r="K844" s="116">
        <f t="shared" si="270"/>
        <v>11.299999999999997</v>
      </c>
    </row>
    <row r="845" spans="1:11" ht="16" customHeight="1" x14ac:dyDescent="0.15">
      <c r="A845" s="80">
        <v>5</v>
      </c>
      <c r="B845" s="201">
        <v>46111</v>
      </c>
      <c r="C845" s="29" t="s">
        <v>22</v>
      </c>
      <c r="D845" s="29" t="s">
        <v>23</v>
      </c>
      <c r="E845" s="220">
        <v>113</v>
      </c>
      <c r="F845" s="220">
        <v>68.5</v>
      </c>
      <c r="G845" s="22">
        <f t="shared" si="273"/>
        <v>26.5</v>
      </c>
      <c r="H845" s="236">
        <v>95</v>
      </c>
      <c r="I845" s="166" t="s">
        <v>107</v>
      </c>
      <c r="J845" s="46">
        <v>5</v>
      </c>
      <c r="K845" s="116">
        <f t="shared" si="270"/>
        <v>11.390399999999994</v>
      </c>
    </row>
    <row r="846" spans="1:11" ht="16" customHeight="1" x14ac:dyDescent="0.15">
      <c r="A846" s="80">
        <v>6</v>
      </c>
      <c r="B846" s="31">
        <v>46118</v>
      </c>
      <c r="C846" s="29" t="s">
        <v>22</v>
      </c>
      <c r="D846" s="29" t="s">
        <v>23</v>
      </c>
      <c r="E846" s="21">
        <v>125</v>
      </c>
      <c r="F846" s="21">
        <v>70.400000000000006</v>
      </c>
      <c r="G846" s="22">
        <f t="shared" ref="G846:G847" si="274">SUM(113/E846)*(H846-F846-0)</f>
        <v>15.006399999999996</v>
      </c>
      <c r="H846" s="21">
        <v>87</v>
      </c>
      <c r="I846" s="23" t="s">
        <v>83</v>
      </c>
      <c r="J846" s="46">
        <v>6</v>
      </c>
      <c r="K846" s="116">
        <f t="shared" si="270"/>
        <v>12.294399999999996</v>
      </c>
    </row>
    <row r="847" spans="1:11" ht="16" customHeight="1" x14ac:dyDescent="0.15">
      <c r="A847" s="80">
        <v>7</v>
      </c>
      <c r="B847" s="201">
        <v>46139</v>
      </c>
      <c r="C847" s="202" t="s">
        <v>22</v>
      </c>
      <c r="D847" s="202" t="s">
        <v>23</v>
      </c>
      <c r="E847" s="203">
        <v>124</v>
      </c>
      <c r="F847" s="203">
        <v>68.7</v>
      </c>
      <c r="G847" s="22">
        <f t="shared" si="274"/>
        <v>24.87822580645161</v>
      </c>
      <c r="H847" s="296">
        <v>96</v>
      </c>
      <c r="I847" s="204" t="s">
        <v>156</v>
      </c>
      <c r="J847" s="46">
        <v>7</v>
      </c>
      <c r="K847" s="116">
        <f t="shared" si="270"/>
        <v>12.294399999999996</v>
      </c>
    </row>
    <row r="848" spans="1:11" ht="16" customHeight="1" x14ac:dyDescent="0.15">
      <c r="A848" s="80">
        <v>9</v>
      </c>
      <c r="B848" s="201">
        <v>46146</v>
      </c>
      <c r="C848" s="25" t="s">
        <v>22</v>
      </c>
      <c r="D848" s="202" t="s">
        <v>23</v>
      </c>
      <c r="E848" s="334">
        <v>125</v>
      </c>
      <c r="F848" s="334">
        <v>70.400000000000006</v>
      </c>
      <c r="G848" s="22">
        <f t="shared" ref="G848:G854" si="275">SUM(113/E848)*(H848-F848-0)</f>
        <v>12.294399999999996</v>
      </c>
      <c r="H848" s="296">
        <v>84</v>
      </c>
      <c r="I848" s="297" t="s">
        <v>83</v>
      </c>
      <c r="J848" s="46">
        <v>8</v>
      </c>
      <c r="K848" s="116">
        <f>SMALL($G$841:$G$859,J848)</f>
        <v>13.15522388059701</v>
      </c>
    </row>
    <row r="849" spans="1:11" ht="16" customHeight="1" thickBot="1" x14ac:dyDescent="0.2">
      <c r="A849" s="80">
        <v>10</v>
      </c>
      <c r="B849" s="24">
        <v>46153</v>
      </c>
      <c r="C849" s="29" t="s">
        <v>22</v>
      </c>
      <c r="D849" s="29" t="s">
        <v>23</v>
      </c>
      <c r="E849" s="21">
        <v>118</v>
      </c>
      <c r="F849" s="21">
        <v>67.2</v>
      </c>
      <c r="G849" s="22">
        <f t="shared" si="275"/>
        <v>9.3847457627118622</v>
      </c>
      <c r="H849" s="30">
        <v>77</v>
      </c>
      <c r="I849" s="23" t="s">
        <v>101</v>
      </c>
      <c r="J849" s="46"/>
      <c r="K849" s="67">
        <f>AVERAGE(K841:K848)</f>
        <v>11.009996205413605</v>
      </c>
    </row>
    <row r="850" spans="1:11" ht="16" customHeight="1" thickTop="1" x14ac:dyDescent="0.15">
      <c r="A850" s="80">
        <v>11</v>
      </c>
      <c r="B850" s="201">
        <v>46160</v>
      </c>
      <c r="C850" s="25" t="s">
        <v>22</v>
      </c>
      <c r="D850" s="202" t="s">
        <v>23</v>
      </c>
      <c r="E850" s="334">
        <v>125</v>
      </c>
      <c r="F850" s="334">
        <v>70.400000000000006</v>
      </c>
      <c r="G850" s="22">
        <f t="shared" si="275"/>
        <v>9.5823999999999945</v>
      </c>
      <c r="H850" s="296">
        <v>81</v>
      </c>
      <c r="I850" s="297" t="s">
        <v>83</v>
      </c>
      <c r="J850" s="50"/>
      <c r="K850" s="66"/>
    </row>
    <row r="851" spans="1:11" ht="16" customHeight="1" x14ac:dyDescent="0.15">
      <c r="A851" s="80">
        <v>12</v>
      </c>
      <c r="B851" s="36">
        <v>46167</v>
      </c>
      <c r="C851" s="29" t="s">
        <v>22</v>
      </c>
      <c r="D851" s="29" t="s">
        <v>23</v>
      </c>
      <c r="E851" s="38">
        <v>131</v>
      </c>
      <c r="F851" s="38">
        <v>68.099999999999994</v>
      </c>
      <c r="G851" s="39">
        <f t="shared" si="275"/>
        <v>14.577862595419852</v>
      </c>
      <c r="H851" s="40">
        <v>85</v>
      </c>
      <c r="I851" s="41" t="s">
        <v>68</v>
      </c>
      <c r="J851" s="46"/>
      <c r="K851" s="66"/>
    </row>
    <row r="852" spans="1:11" ht="16" customHeight="1" x14ac:dyDescent="0.15">
      <c r="A852" s="80">
        <v>13</v>
      </c>
      <c r="B852" s="201">
        <v>46174</v>
      </c>
      <c r="C852" s="29" t="s">
        <v>22</v>
      </c>
      <c r="D852" s="29" t="s">
        <v>23</v>
      </c>
      <c r="E852" s="220">
        <v>113</v>
      </c>
      <c r="F852" s="220">
        <v>68.5</v>
      </c>
      <c r="G852" s="22">
        <f t="shared" si="275"/>
        <v>22.5</v>
      </c>
      <c r="H852" s="236">
        <v>91</v>
      </c>
      <c r="I852" s="166" t="s">
        <v>107</v>
      </c>
      <c r="J852" s="46"/>
      <c r="K852" s="66"/>
    </row>
    <row r="853" spans="1:11" ht="16" customHeight="1" x14ac:dyDescent="0.15">
      <c r="A853" s="80">
        <v>14</v>
      </c>
      <c r="B853" s="201">
        <v>46181</v>
      </c>
      <c r="C853" s="25" t="s">
        <v>22</v>
      </c>
      <c r="D853" s="202" t="s">
        <v>23</v>
      </c>
      <c r="E853" s="334">
        <v>125</v>
      </c>
      <c r="F853" s="334">
        <v>70.400000000000006</v>
      </c>
      <c r="G853" s="22">
        <f t="shared" si="275"/>
        <v>15.006399999999996</v>
      </c>
      <c r="H853" s="296">
        <v>87</v>
      </c>
      <c r="I853" s="297" t="s">
        <v>83</v>
      </c>
      <c r="J853" s="49"/>
      <c r="K853" s="66"/>
    </row>
    <row r="854" spans="1:11" ht="16" customHeight="1" x14ac:dyDescent="0.15">
      <c r="A854" s="80">
        <v>15</v>
      </c>
      <c r="B854" s="36">
        <v>46195</v>
      </c>
      <c r="C854" s="29" t="s">
        <v>22</v>
      </c>
      <c r="D854" s="29" t="s">
        <v>23</v>
      </c>
      <c r="E854" s="38">
        <v>131</v>
      </c>
      <c r="F854" s="38">
        <v>68.099999999999994</v>
      </c>
      <c r="G854" s="22">
        <f t="shared" si="275"/>
        <v>17.165648854961837</v>
      </c>
      <c r="H854" s="40">
        <v>88</v>
      </c>
      <c r="I854" s="41" t="s">
        <v>68</v>
      </c>
      <c r="J854" s="46"/>
      <c r="K854" s="66"/>
    </row>
    <row r="855" spans="1:11" ht="16" customHeight="1" x14ac:dyDescent="0.15">
      <c r="A855" s="80">
        <v>16</v>
      </c>
      <c r="B855" s="201">
        <v>46202</v>
      </c>
      <c r="C855" s="25" t="s">
        <v>22</v>
      </c>
      <c r="D855" s="202" t="s">
        <v>23</v>
      </c>
      <c r="E855" s="334">
        <v>125</v>
      </c>
      <c r="F855" s="334">
        <v>70.400000000000006</v>
      </c>
      <c r="G855" s="22">
        <f t="shared" ref="G855" si="276">SUM(113/E855)*(H855-F855-0)</f>
        <v>14.102399999999996</v>
      </c>
      <c r="H855" s="296">
        <v>86</v>
      </c>
      <c r="I855" s="297" t="s">
        <v>83</v>
      </c>
      <c r="J855" s="46"/>
      <c r="K855" s="66"/>
    </row>
    <row r="856" spans="1:11" ht="16" customHeight="1" x14ac:dyDescent="0.15">
      <c r="A856" s="80">
        <v>17</v>
      </c>
      <c r="B856" s="201">
        <v>46209</v>
      </c>
      <c r="C856" s="25" t="s">
        <v>22</v>
      </c>
      <c r="D856" s="202" t="s">
        <v>23</v>
      </c>
      <c r="E856" s="334">
        <v>125</v>
      </c>
      <c r="F856" s="334">
        <v>70.400000000000006</v>
      </c>
      <c r="G856" s="22">
        <f t="shared" ref="G856" si="277">SUM(113/E856)*(H856-F856-0)</f>
        <v>15.910399999999996</v>
      </c>
      <c r="H856" s="296">
        <v>88</v>
      </c>
      <c r="I856" s="297" t="s">
        <v>83</v>
      </c>
      <c r="J856" s="46"/>
      <c r="K856" s="66"/>
    </row>
    <row r="857" spans="1:11" ht="16" customHeight="1" x14ac:dyDescent="0.15">
      <c r="A857" s="80">
        <v>18</v>
      </c>
      <c r="B857" s="201">
        <v>46230</v>
      </c>
      <c r="C857" s="25" t="s">
        <v>22</v>
      </c>
      <c r="D857" s="202" t="s">
        <v>23</v>
      </c>
      <c r="E857" s="334">
        <v>125</v>
      </c>
      <c r="F857" s="334">
        <v>70.400000000000006</v>
      </c>
      <c r="G857" s="22">
        <f t="shared" ref="G857:G858" si="278">SUM(113/E857)*(H857-F857-0)</f>
        <v>12.294399999999996</v>
      </c>
      <c r="H857" s="296">
        <v>84</v>
      </c>
      <c r="I857" s="297" t="s">
        <v>83</v>
      </c>
      <c r="J857" s="46"/>
      <c r="K857" s="66"/>
    </row>
    <row r="858" spans="1:11" ht="16" customHeight="1" x14ac:dyDescent="0.15">
      <c r="A858" s="80">
        <v>19</v>
      </c>
      <c r="B858" s="36">
        <v>46237</v>
      </c>
      <c r="C858" s="29" t="s">
        <v>22</v>
      </c>
      <c r="D858" s="29" t="s">
        <v>23</v>
      </c>
      <c r="E858" s="38">
        <v>131</v>
      </c>
      <c r="F858" s="38">
        <v>68.099999999999994</v>
      </c>
      <c r="G858" s="39">
        <f t="shared" si="278"/>
        <v>16.30305343511451</v>
      </c>
      <c r="H858" s="40">
        <v>87</v>
      </c>
      <c r="I858" s="41" t="s">
        <v>68</v>
      </c>
      <c r="J858" s="46"/>
      <c r="K858" s="66"/>
    </row>
    <row r="859" spans="1:11" ht="16" customHeight="1" thickBot="1" x14ac:dyDescent="0.2">
      <c r="A859" s="81">
        <v>20</v>
      </c>
      <c r="B859" s="292">
        <v>46244</v>
      </c>
      <c r="C859" s="102" t="s">
        <v>22</v>
      </c>
      <c r="D859" s="293" t="s">
        <v>23</v>
      </c>
      <c r="E859" s="294">
        <v>125</v>
      </c>
      <c r="F859" s="294">
        <v>70.400000000000006</v>
      </c>
      <c r="G859" s="93">
        <f t="shared" ref="G859" si="279">SUM(113/E859)*(H859-F859-0)</f>
        <v>11.390399999999994</v>
      </c>
      <c r="H859" s="366">
        <v>83</v>
      </c>
      <c r="I859" s="367" t="s">
        <v>83</v>
      </c>
      <c r="J859" s="71"/>
      <c r="K859" s="284"/>
    </row>
    <row r="860" spans="1:11" ht="16" customHeight="1" x14ac:dyDescent="0.15">
      <c r="A860" s="96">
        <v>5</v>
      </c>
      <c r="B860" s="370">
        <v>46202</v>
      </c>
      <c r="C860" s="108" t="s">
        <v>27</v>
      </c>
      <c r="D860" s="108" t="s">
        <v>159</v>
      </c>
      <c r="E860" s="371">
        <v>120</v>
      </c>
      <c r="F860" s="371">
        <v>68.5</v>
      </c>
      <c r="G860" s="372">
        <f t="shared" ref="G860" si="280">SUM(113/E860)*(H860-F860-0)</f>
        <v>40.020833333333336</v>
      </c>
      <c r="H860" s="373">
        <v>111</v>
      </c>
      <c r="I860" s="200" t="s">
        <v>83</v>
      </c>
      <c r="J860" s="64">
        <v>1</v>
      </c>
      <c r="K860" s="361">
        <f>SMALL($G$860:$G$879,J860)</f>
        <v>23.48434782608696</v>
      </c>
    </row>
    <row r="861" spans="1:11" ht="16" customHeight="1" x14ac:dyDescent="0.15">
      <c r="A861" s="97">
        <v>3</v>
      </c>
      <c r="B861" s="125">
        <v>46216</v>
      </c>
      <c r="C861" s="59" t="s">
        <v>27</v>
      </c>
      <c r="D861" s="59" t="s">
        <v>159</v>
      </c>
      <c r="E861" s="175">
        <v>115</v>
      </c>
      <c r="F861" s="175">
        <v>66.099999999999994</v>
      </c>
      <c r="G861" s="372">
        <f t="shared" ref="G861:G862" si="281">SUM(113/E861)*(H861-F861-0)</f>
        <v>23.48434782608696</v>
      </c>
      <c r="H861" s="177">
        <v>90</v>
      </c>
      <c r="I861" s="178" t="s">
        <v>101</v>
      </c>
      <c r="J861" s="46">
        <v>2</v>
      </c>
      <c r="K861" s="265">
        <f>SMALL($G$860:$G$879,J861)</f>
        <v>23.48434782608696</v>
      </c>
    </row>
    <row r="862" spans="1:11" ht="16" customHeight="1" x14ac:dyDescent="0.15">
      <c r="A862" s="97">
        <v>4</v>
      </c>
      <c r="B862" s="370">
        <v>46244</v>
      </c>
      <c r="C862" s="108" t="s">
        <v>27</v>
      </c>
      <c r="D862" s="108" t="s">
        <v>159</v>
      </c>
      <c r="E862" s="371">
        <v>120</v>
      </c>
      <c r="F862" s="371">
        <v>68.5</v>
      </c>
      <c r="G862" s="372">
        <f t="shared" si="281"/>
        <v>32.487499999999997</v>
      </c>
      <c r="H862" s="373">
        <v>103</v>
      </c>
      <c r="I862" s="200" t="s">
        <v>83</v>
      </c>
      <c r="J862" s="46">
        <v>3</v>
      </c>
      <c r="K862" s="265">
        <f t="shared" ref="K862:K865" si="282">SMALL($G$860:$G$879,J862)</f>
        <v>25.207692307692309</v>
      </c>
    </row>
    <row r="863" spans="1:11" ht="16" customHeight="1" x14ac:dyDescent="0.15">
      <c r="A863" s="97">
        <v>6</v>
      </c>
      <c r="B863" s="125">
        <v>46258</v>
      </c>
      <c r="C863" s="59" t="s">
        <v>27</v>
      </c>
      <c r="D863" s="59" t="s">
        <v>159</v>
      </c>
      <c r="E863" s="175">
        <v>115</v>
      </c>
      <c r="F863" s="175">
        <v>66.099999999999994</v>
      </c>
      <c r="G863" s="372">
        <f t="shared" ref="G863" si="283">SUM(113/E863)*(H863-F863-0)</f>
        <v>23.48434782608696</v>
      </c>
      <c r="H863" s="177">
        <v>90</v>
      </c>
      <c r="I863" s="178" t="s">
        <v>101</v>
      </c>
      <c r="J863" s="46">
        <v>4</v>
      </c>
      <c r="K863" s="265">
        <f t="shared" si="282"/>
        <v>25.664406779661014</v>
      </c>
    </row>
    <row r="864" spans="1:11" ht="16" customHeight="1" x14ac:dyDescent="0.15">
      <c r="A864" s="97">
        <v>1</v>
      </c>
      <c r="B864" s="31" t="s">
        <v>8</v>
      </c>
      <c r="C864" s="25" t="s">
        <v>27</v>
      </c>
      <c r="D864" s="25" t="s">
        <v>159</v>
      </c>
      <c r="E864" s="26">
        <v>125</v>
      </c>
      <c r="F864" s="21">
        <v>68.900000000000006</v>
      </c>
      <c r="G864" s="22">
        <f t="shared" ref="G864:G865" si="284">SUM(113/E864)*(H864-F864-0)</f>
        <v>29.018399999999996</v>
      </c>
      <c r="H864" s="27">
        <v>101</v>
      </c>
      <c r="I864" s="28" t="s">
        <v>3</v>
      </c>
      <c r="J864" s="46">
        <v>5</v>
      </c>
      <c r="K864" s="265">
        <f t="shared" si="282"/>
        <v>27.779166666666665</v>
      </c>
    </row>
    <row r="865" spans="1:11" ht="16" customHeight="1" x14ac:dyDescent="0.15">
      <c r="A865" s="97">
        <v>2</v>
      </c>
      <c r="B865" s="31" t="s">
        <v>146</v>
      </c>
      <c r="C865" s="25" t="s">
        <v>27</v>
      </c>
      <c r="D865" s="25" t="s">
        <v>159</v>
      </c>
      <c r="E865" s="26">
        <v>125</v>
      </c>
      <c r="F865" s="21">
        <v>68.900000000000006</v>
      </c>
      <c r="G865" s="22">
        <f t="shared" si="284"/>
        <v>30.826399999999996</v>
      </c>
      <c r="H865" s="26">
        <v>103</v>
      </c>
      <c r="I865" s="28" t="s">
        <v>3</v>
      </c>
      <c r="J865" s="46">
        <v>6</v>
      </c>
      <c r="K865" s="265">
        <f t="shared" si="282"/>
        <v>27.815384615384616</v>
      </c>
    </row>
    <row r="866" spans="1:11" ht="16" customHeight="1" x14ac:dyDescent="0.15">
      <c r="A866" s="97">
        <v>7</v>
      </c>
      <c r="B866" s="24" t="s">
        <v>55</v>
      </c>
      <c r="C866" s="29" t="s">
        <v>27</v>
      </c>
      <c r="D866" s="29" t="s">
        <v>159</v>
      </c>
      <c r="E866" s="21">
        <v>134</v>
      </c>
      <c r="F866" s="21">
        <v>70.5</v>
      </c>
      <c r="G866" s="22">
        <f>SUM(113/E866)*(H866-F866-0)</f>
        <v>29.093283582089551</v>
      </c>
      <c r="H866" s="30">
        <v>105</v>
      </c>
      <c r="I866" s="28" t="s">
        <v>4</v>
      </c>
      <c r="J866" s="46">
        <v>7</v>
      </c>
      <c r="K866" s="265">
        <f>SMALL($G$860:$G$879,J866)</f>
        <v>28.537288135593219</v>
      </c>
    </row>
    <row r="867" spans="1:11" ht="16" customHeight="1" x14ac:dyDescent="0.15">
      <c r="A867" s="97">
        <v>8</v>
      </c>
      <c r="B867" s="31" t="s">
        <v>160</v>
      </c>
      <c r="C867" s="29" t="s">
        <v>27</v>
      </c>
      <c r="D867" s="29" t="s">
        <v>159</v>
      </c>
      <c r="E867" s="339">
        <v>130</v>
      </c>
      <c r="F867" s="339">
        <v>68</v>
      </c>
      <c r="G867" s="129">
        <f t="shared" ref="G867:G868" si="285">SUM(113/E867)*(H867-F867-0)</f>
        <v>25.207692307692309</v>
      </c>
      <c r="H867" s="340">
        <v>97</v>
      </c>
      <c r="I867" s="341" t="s">
        <v>4</v>
      </c>
      <c r="J867" s="46">
        <v>8</v>
      </c>
      <c r="K867" s="265">
        <f>SMALL($G$860:$G$879,J867)</f>
        <v>28.684615384615384</v>
      </c>
    </row>
    <row r="868" spans="1:11" ht="16" customHeight="1" thickBot="1" x14ac:dyDescent="0.2">
      <c r="A868" s="97">
        <v>9</v>
      </c>
      <c r="B868" s="31" t="s">
        <v>161</v>
      </c>
      <c r="C868" s="29" t="s">
        <v>27</v>
      </c>
      <c r="D868" s="29" t="s">
        <v>159</v>
      </c>
      <c r="E868" s="339">
        <v>130</v>
      </c>
      <c r="F868" s="339">
        <v>68</v>
      </c>
      <c r="G868" s="129">
        <f t="shared" si="285"/>
        <v>29.553846153846155</v>
      </c>
      <c r="H868" s="340">
        <v>102</v>
      </c>
      <c r="I868" s="341" t="s">
        <v>4</v>
      </c>
      <c r="J868" s="54"/>
      <c r="K868" s="67">
        <f>AVERAGE(K860:K867)</f>
        <v>26.332156192723396</v>
      </c>
    </row>
    <row r="869" spans="1:11" ht="16" customHeight="1" thickTop="1" x14ac:dyDescent="0.15">
      <c r="A869" s="97">
        <v>10</v>
      </c>
      <c r="B869" s="31" t="s">
        <v>63</v>
      </c>
      <c r="C869" s="25" t="s">
        <v>27</v>
      </c>
      <c r="D869" s="25" t="s">
        <v>159</v>
      </c>
      <c r="E869" s="26">
        <v>125</v>
      </c>
      <c r="F869" s="21">
        <v>68.900000000000006</v>
      </c>
      <c r="G869" s="22">
        <f t="shared" ref="G869" si="286">SUM(113/E869)*(H869-F869-0)</f>
        <v>30.826399999999996</v>
      </c>
      <c r="H869" s="26">
        <v>103</v>
      </c>
      <c r="I869" s="28" t="s">
        <v>3</v>
      </c>
      <c r="J869" s="46"/>
      <c r="K869" s="66"/>
    </row>
    <row r="870" spans="1:11" ht="16" customHeight="1" x14ac:dyDescent="0.15">
      <c r="A870" s="97">
        <v>11</v>
      </c>
      <c r="B870" s="31" t="s">
        <v>162</v>
      </c>
      <c r="C870" s="29" t="s">
        <v>27</v>
      </c>
      <c r="D870" s="29" t="s">
        <v>159</v>
      </c>
      <c r="E870" s="339">
        <v>130</v>
      </c>
      <c r="F870" s="339">
        <v>68</v>
      </c>
      <c r="G870" s="129">
        <f t="shared" ref="G870" si="287">SUM(113/E870)*(H870-F870-0)</f>
        <v>28.684615384615384</v>
      </c>
      <c r="H870" s="340">
        <v>101</v>
      </c>
      <c r="I870" s="341" t="s">
        <v>4</v>
      </c>
      <c r="J870" s="50"/>
      <c r="K870" s="66"/>
    </row>
    <row r="871" spans="1:11" ht="16" customHeight="1" x14ac:dyDescent="0.15">
      <c r="A871" s="97">
        <v>12</v>
      </c>
      <c r="B871" s="31" t="s">
        <v>135</v>
      </c>
      <c r="C871" s="29" t="s">
        <v>27</v>
      </c>
      <c r="D871" s="29" t="s">
        <v>159</v>
      </c>
      <c r="E871" s="339">
        <v>130</v>
      </c>
      <c r="F871" s="339">
        <v>68</v>
      </c>
      <c r="G871" s="129">
        <f t="shared" ref="G871:G877" si="288">SUM(113/E871)*(H871-F871-0)</f>
        <v>29.553846153846155</v>
      </c>
      <c r="H871" s="340">
        <v>102</v>
      </c>
      <c r="I871" s="341" t="s">
        <v>4</v>
      </c>
      <c r="J871" s="46"/>
      <c r="K871" s="66"/>
    </row>
    <row r="872" spans="1:11" ht="16" customHeight="1" x14ac:dyDescent="0.15">
      <c r="A872" s="97">
        <v>13</v>
      </c>
      <c r="B872" s="31" t="s">
        <v>64</v>
      </c>
      <c r="C872" s="29" t="s">
        <v>27</v>
      </c>
      <c r="D872" s="29" t="s">
        <v>159</v>
      </c>
      <c r="E872" s="339">
        <v>130</v>
      </c>
      <c r="F872" s="339">
        <v>68</v>
      </c>
      <c r="G872" s="129">
        <f t="shared" si="288"/>
        <v>27.815384615384616</v>
      </c>
      <c r="H872" s="340">
        <v>100</v>
      </c>
      <c r="I872" s="341" t="s">
        <v>4</v>
      </c>
      <c r="J872" s="46"/>
      <c r="K872" s="66"/>
    </row>
    <row r="873" spans="1:11" ht="16" customHeight="1" x14ac:dyDescent="0.15">
      <c r="A873" s="97">
        <v>14</v>
      </c>
      <c r="B873" s="31" t="s">
        <v>74</v>
      </c>
      <c r="C873" s="29" t="s">
        <v>27</v>
      </c>
      <c r="D873" s="29" t="s">
        <v>159</v>
      </c>
      <c r="E873" s="339">
        <v>130</v>
      </c>
      <c r="F873" s="339">
        <v>68</v>
      </c>
      <c r="G873" s="129">
        <f t="shared" si="288"/>
        <v>29.553846153846155</v>
      </c>
      <c r="H873" s="340">
        <v>102</v>
      </c>
      <c r="I873" s="341" t="s">
        <v>4</v>
      </c>
      <c r="J873" s="46"/>
      <c r="K873" s="66"/>
    </row>
    <row r="874" spans="1:11" ht="16" customHeight="1" x14ac:dyDescent="0.15">
      <c r="A874" s="97">
        <v>15</v>
      </c>
      <c r="B874" s="31" t="s">
        <v>79</v>
      </c>
      <c r="C874" s="29" t="s">
        <v>27</v>
      </c>
      <c r="D874" s="29" t="s">
        <v>159</v>
      </c>
      <c r="E874" s="339">
        <v>130</v>
      </c>
      <c r="F874" s="339">
        <v>68</v>
      </c>
      <c r="G874" s="129">
        <f t="shared" si="288"/>
        <v>34.769230769230774</v>
      </c>
      <c r="H874" s="340">
        <v>108</v>
      </c>
      <c r="I874" s="341" t="s">
        <v>4</v>
      </c>
      <c r="J874" s="46"/>
      <c r="K874" s="66"/>
    </row>
    <row r="875" spans="1:11" ht="16" customHeight="1" x14ac:dyDescent="0.15">
      <c r="A875" s="97">
        <v>16</v>
      </c>
      <c r="B875" s="342" t="s">
        <v>84</v>
      </c>
      <c r="C875" s="29" t="s">
        <v>27</v>
      </c>
      <c r="D875" s="29" t="s">
        <v>159</v>
      </c>
      <c r="E875" s="183">
        <v>120</v>
      </c>
      <c r="F875" s="183">
        <v>68.5</v>
      </c>
      <c r="G875" s="169">
        <f t="shared" si="288"/>
        <v>27.779166666666665</v>
      </c>
      <c r="H875" s="184">
        <v>98</v>
      </c>
      <c r="I875" s="185" t="s">
        <v>83</v>
      </c>
      <c r="J875" s="46"/>
      <c r="K875" s="66"/>
    </row>
    <row r="876" spans="1:11" ht="16" customHeight="1" x14ac:dyDescent="0.15">
      <c r="A876" s="97">
        <v>17</v>
      </c>
      <c r="B876" s="31" t="s">
        <v>90</v>
      </c>
      <c r="C876" s="29" t="s">
        <v>27</v>
      </c>
      <c r="D876" s="29" t="s">
        <v>159</v>
      </c>
      <c r="E876" s="339">
        <v>130</v>
      </c>
      <c r="F876" s="339">
        <v>68</v>
      </c>
      <c r="G876" s="129">
        <f t="shared" si="288"/>
        <v>35.638461538461542</v>
      </c>
      <c r="H876" s="340">
        <v>109</v>
      </c>
      <c r="I876" s="341" t="s">
        <v>4</v>
      </c>
      <c r="J876" s="46"/>
      <c r="K876" s="66"/>
    </row>
    <row r="877" spans="1:11" ht="16" customHeight="1" x14ac:dyDescent="0.15">
      <c r="A877" s="97">
        <v>18</v>
      </c>
      <c r="B877" s="343" t="s">
        <v>100</v>
      </c>
      <c r="C877" s="29" t="s">
        <v>27</v>
      </c>
      <c r="D877" s="29" t="s">
        <v>159</v>
      </c>
      <c r="E877" s="21">
        <v>118</v>
      </c>
      <c r="F877" s="21">
        <v>67.2</v>
      </c>
      <c r="G877" s="22">
        <f t="shared" si="288"/>
        <v>25.664406779661014</v>
      </c>
      <c r="H877" s="30">
        <v>94</v>
      </c>
      <c r="I877" s="23" t="s">
        <v>101</v>
      </c>
      <c r="J877" s="46"/>
      <c r="K877" s="66"/>
    </row>
    <row r="878" spans="1:11" ht="16" customHeight="1" x14ac:dyDescent="0.15">
      <c r="A878" s="97">
        <v>19</v>
      </c>
      <c r="B878" s="343">
        <v>46153</v>
      </c>
      <c r="C878" s="29" t="s">
        <v>27</v>
      </c>
      <c r="D878" s="29" t="s">
        <v>159</v>
      </c>
      <c r="E878" s="21">
        <v>118</v>
      </c>
      <c r="F878" s="21">
        <v>67.2</v>
      </c>
      <c r="G878" s="22">
        <f t="shared" ref="G878:G879" si="289">SUM(113/E878)*(H878-F878-0)</f>
        <v>28.537288135593219</v>
      </c>
      <c r="H878" s="30">
        <v>97</v>
      </c>
      <c r="I878" s="23" t="s">
        <v>101</v>
      </c>
      <c r="J878" s="46"/>
      <c r="K878" s="66"/>
    </row>
    <row r="879" spans="1:11" ht="16" customHeight="1" thickBot="1" x14ac:dyDescent="0.2">
      <c r="A879" s="98">
        <v>20</v>
      </c>
      <c r="B879" s="362">
        <v>46181</v>
      </c>
      <c r="C879" s="91" t="s">
        <v>27</v>
      </c>
      <c r="D879" s="91" t="s">
        <v>159</v>
      </c>
      <c r="E879" s="231">
        <v>120</v>
      </c>
      <c r="F879" s="231">
        <v>68.5</v>
      </c>
      <c r="G879" s="232">
        <f t="shared" si="289"/>
        <v>40.020833333333336</v>
      </c>
      <c r="H879" s="233">
        <v>111</v>
      </c>
      <c r="I879" s="234" t="s">
        <v>83</v>
      </c>
      <c r="J879" s="71"/>
      <c r="K879" s="72"/>
    </row>
    <row r="880" spans="1:11" ht="16" customHeight="1" x14ac:dyDescent="0.15">
      <c r="A880" s="96">
        <v>1</v>
      </c>
      <c r="B880" s="218">
        <v>46111</v>
      </c>
      <c r="C880" s="108" t="s">
        <v>130</v>
      </c>
      <c r="D880" s="108" t="s">
        <v>131</v>
      </c>
      <c r="E880" s="262">
        <v>113</v>
      </c>
      <c r="F880" s="262">
        <v>68.5</v>
      </c>
      <c r="G880" s="110">
        <f t="shared" ref="G880" si="290">SUM(113/E880)*(H880-F880-0)</f>
        <v>21.5</v>
      </c>
      <c r="H880" s="263">
        <v>90</v>
      </c>
      <c r="I880" s="264" t="s">
        <v>107</v>
      </c>
      <c r="J880" s="64">
        <v>1</v>
      </c>
      <c r="K880" s="116">
        <f>SMALL($G$880:$G$899,J880)</f>
        <v>13.07089552238806</v>
      </c>
    </row>
    <row r="881" spans="1:11" ht="16" customHeight="1" x14ac:dyDescent="0.15">
      <c r="A881" s="97">
        <v>2</v>
      </c>
      <c r="B881" s="125">
        <v>46118</v>
      </c>
      <c r="C881" s="59" t="s">
        <v>130</v>
      </c>
      <c r="D881" s="59" t="s">
        <v>131</v>
      </c>
      <c r="E881" s="180">
        <v>120</v>
      </c>
      <c r="F881" s="180">
        <v>68.5</v>
      </c>
      <c r="G881" s="176">
        <f t="shared" ref="G881:G882" si="291">SUM(113/E881)*(H881-F881-0)</f>
        <v>18.362500000000001</v>
      </c>
      <c r="H881" s="181">
        <v>88</v>
      </c>
      <c r="I881" s="182" t="s">
        <v>83</v>
      </c>
      <c r="J881" s="46">
        <v>2</v>
      </c>
      <c r="K881" s="116">
        <f t="shared" ref="K881:K884" si="292">SMALL($G$880:$G$899,J881)</f>
        <v>15.130508474576269</v>
      </c>
    </row>
    <row r="882" spans="1:11" ht="16" customHeight="1" x14ac:dyDescent="0.15">
      <c r="A882" s="97">
        <v>3</v>
      </c>
      <c r="B882" s="125">
        <v>46132</v>
      </c>
      <c r="C882" s="59" t="s">
        <v>130</v>
      </c>
      <c r="D882" s="59" t="s">
        <v>131</v>
      </c>
      <c r="E882" s="175">
        <v>115</v>
      </c>
      <c r="F882" s="175">
        <v>66.099999999999994</v>
      </c>
      <c r="G882" s="176">
        <f t="shared" si="291"/>
        <v>17.588695652173918</v>
      </c>
      <c r="H882" s="177">
        <v>84</v>
      </c>
      <c r="I882" s="330" t="s">
        <v>3</v>
      </c>
      <c r="J882" s="46">
        <v>3</v>
      </c>
      <c r="K882" s="116">
        <f t="shared" si="292"/>
        <v>15.130508474576269</v>
      </c>
    </row>
    <row r="883" spans="1:11" ht="16" customHeight="1" x14ac:dyDescent="0.15">
      <c r="A883" s="97">
        <v>4</v>
      </c>
      <c r="B883" s="328">
        <v>46139</v>
      </c>
      <c r="C883" s="214" t="s">
        <v>130</v>
      </c>
      <c r="D883" s="214" t="s">
        <v>131</v>
      </c>
      <c r="E883" s="215">
        <v>124</v>
      </c>
      <c r="F883" s="215">
        <v>68.7</v>
      </c>
      <c r="G883" s="110">
        <f>SUM(113/E883)*(H883-F883-0)</f>
        <v>30.345967741935482</v>
      </c>
      <c r="H883" s="329">
        <v>102</v>
      </c>
      <c r="I883" s="216" t="s">
        <v>156</v>
      </c>
      <c r="J883" s="46">
        <v>4</v>
      </c>
      <c r="K883" s="116">
        <f t="shared" si="292"/>
        <v>15.440458015267181</v>
      </c>
    </row>
    <row r="884" spans="1:11" ht="16" customHeight="1" x14ac:dyDescent="0.15">
      <c r="A884" s="97">
        <v>5</v>
      </c>
      <c r="B884" s="125">
        <v>46209</v>
      </c>
      <c r="C884" s="59" t="s">
        <v>130</v>
      </c>
      <c r="D884" s="59" t="s">
        <v>131</v>
      </c>
      <c r="E884" s="180">
        <v>120</v>
      </c>
      <c r="F884" s="180">
        <v>68.5</v>
      </c>
      <c r="G884" s="176">
        <f t="shared" ref="G884" si="293">SUM(113/E884)*(H884-F884-0)</f>
        <v>15.5375</v>
      </c>
      <c r="H884" s="181">
        <v>85</v>
      </c>
      <c r="I884" s="182" t="s">
        <v>83</v>
      </c>
      <c r="J884" s="46">
        <v>5</v>
      </c>
      <c r="K884" s="116">
        <f t="shared" si="292"/>
        <v>15.5375</v>
      </c>
    </row>
    <row r="885" spans="1:11" ht="16" customHeight="1" x14ac:dyDescent="0.15">
      <c r="A885" s="97">
        <v>6</v>
      </c>
      <c r="B885" s="31" t="s">
        <v>7</v>
      </c>
      <c r="C885" s="25" t="s">
        <v>130</v>
      </c>
      <c r="D885" s="25" t="s">
        <v>131</v>
      </c>
      <c r="E885" s="21">
        <v>134</v>
      </c>
      <c r="F885" s="21">
        <v>70.5</v>
      </c>
      <c r="G885" s="22">
        <f t="shared" ref="G885:G892" si="294">SUM(113/E885)*(H885-F885-0)</f>
        <v>15.600746268656716</v>
      </c>
      <c r="H885" s="27">
        <v>89</v>
      </c>
      <c r="I885" s="28" t="s">
        <v>4</v>
      </c>
      <c r="J885" s="46">
        <v>6</v>
      </c>
      <c r="K885" s="116">
        <f>SMALL($G$880:$G$899,J885)</f>
        <v>15.600746268656716</v>
      </c>
    </row>
    <row r="886" spans="1:11" ht="16" customHeight="1" x14ac:dyDescent="0.15">
      <c r="A886" s="97">
        <v>7</v>
      </c>
      <c r="B886" s="31" t="s">
        <v>8</v>
      </c>
      <c r="C886" s="29" t="s">
        <v>130</v>
      </c>
      <c r="D886" s="29" t="s">
        <v>131</v>
      </c>
      <c r="E886" s="26">
        <v>125</v>
      </c>
      <c r="F886" s="26">
        <v>68.900000000000006</v>
      </c>
      <c r="G886" s="22">
        <f t="shared" si="294"/>
        <v>22.690399999999997</v>
      </c>
      <c r="H886" s="27">
        <v>94</v>
      </c>
      <c r="I886" s="28" t="s">
        <v>3</v>
      </c>
      <c r="J886" s="46">
        <v>7</v>
      </c>
      <c r="K886" s="116">
        <f>SMALL($G$880:$G$899,J886)</f>
        <v>16.444029850746269</v>
      </c>
    </row>
    <row r="887" spans="1:11" ht="16" customHeight="1" x14ac:dyDescent="0.15">
      <c r="A887" s="97">
        <v>8</v>
      </c>
      <c r="B887" s="24" t="s">
        <v>9</v>
      </c>
      <c r="C887" s="29" t="s">
        <v>130</v>
      </c>
      <c r="D887" s="29" t="s">
        <v>131</v>
      </c>
      <c r="E887" s="26">
        <v>125</v>
      </c>
      <c r="F887" s="21">
        <v>68.900000000000006</v>
      </c>
      <c r="G887" s="22">
        <f t="shared" si="294"/>
        <v>19.074399999999997</v>
      </c>
      <c r="H887" s="26">
        <v>90</v>
      </c>
      <c r="I887" s="28" t="s">
        <v>3</v>
      </c>
      <c r="J887" s="46">
        <v>8</v>
      </c>
      <c r="K887" s="116">
        <f>SMALL($G$880:$G$899,J887)</f>
        <v>17.588695652173918</v>
      </c>
    </row>
    <row r="888" spans="1:11" ht="16" customHeight="1" thickBot="1" x14ac:dyDescent="0.2">
      <c r="A888" s="97">
        <v>9</v>
      </c>
      <c r="B888" s="31" t="s">
        <v>132</v>
      </c>
      <c r="C888" s="29" t="s">
        <v>130</v>
      </c>
      <c r="D888" s="29" t="s">
        <v>131</v>
      </c>
      <c r="E888" s="21">
        <v>134</v>
      </c>
      <c r="F888" s="21">
        <v>70.5</v>
      </c>
      <c r="G888" s="22">
        <f t="shared" si="294"/>
        <v>16.444029850746269</v>
      </c>
      <c r="H888" s="26">
        <v>90</v>
      </c>
      <c r="I888" s="28" t="s">
        <v>4</v>
      </c>
      <c r="J888" s="54"/>
      <c r="K888" s="67">
        <f>AVERAGE(K880:K887)</f>
        <v>15.492917782298086</v>
      </c>
    </row>
    <row r="889" spans="1:11" ht="16" customHeight="1" thickTop="1" x14ac:dyDescent="0.15">
      <c r="A889" s="97">
        <v>10</v>
      </c>
      <c r="B889" s="31" t="s">
        <v>55</v>
      </c>
      <c r="C889" s="29" t="s">
        <v>130</v>
      </c>
      <c r="D889" s="29" t="s">
        <v>131</v>
      </c>
      <c r="E889" s="21">
        <v>134</v>
      </c>
      <c r="F889" s="21">
        <v>70.5</v>
      </c>
      <c r="G889" s="22">
        <f t="shared" si="294"/>
        <v>13.07089552238806</v>
      </c>
      <c r="H889" s="26">
        <v>86</v>
      </c>
      <c r="I889" s="28" t="s">
        <v>4</v>
      </c>
      <c r="J889" s="54"/>
      <c r="K889" s="66"/>
    </row>
    <row r="890" spans="1:11" ht="16" customHeight="1" x14ac:dyDescent="0.15">
      <c r="A890" s="97">
        <v>11</v>
      </c>
      <c r="B890" s="31" t="s">
        <v>56</v>
      </c>
      <c r="C890" s="29" t="s">
        <v>130</v>
      </c>
      <c r="D890" s="29" t="s">
        <v>131</v>
      </c>
      <c r="E890" s="21">
        <v>125</v>
      </c>
      <c r="F890" s="21">
        <v>68.900000000000006</v>
      </c>
      <c r="G890" s="22">
        <f t="shared" si="294"/>
        <v>20.882399999999997</v>
      </c>
      <c r="H890" s="21">
        <v>92</v>
      </c>
      <c r="I890" s="23" t="s">
        <v>3</v>
      </c>
      <c r="J890" s="46"/>
      <c r="K890" s="66"/>
    </row>
    <row r="891" spans="1:11" ht="16" customHeight="1" x14ac:dyDescent="0.15">
      <c r="A891" s="97">
        <v>12</v>
      </c>
      <c r="B891" s="31" t="s">
        <v>57</v>
      </c>
      <c r="C891" s="29" t="s">
        <v>130</v>
      </c>
      <c r="D891" s="29" t="s">
        <v>131</v>
      </c>
      <c r="E891" s="21">
        <v>134</v>
      </c>
      <c r="F891" s="21">
        <v>70.5</v>
      </c>
      <c r="G891" s="22">
        <f t="shared" si="294"/>
        <v>19.817164179104477</v>
      </c>
      <c r="H891" s="30">
        <v>94</v>
      </c>
      <c r="I891" s="28" t="s">
        <v>4</v>
      </c>
      <c r="J891" s="46"/>
      <c r="K891" s="66"/>
    </row>
    <row r="892" spans="1:11" ht="16" customHeight="1" x14ac:dyDescent="0.15">
      <c r="A892" s="97">
        <v>13</v>
      </c>
      <c r="B892" s="24" t="s">
        <v>93</v>
      </c>
      <c r="C892" s="29" t="s">
        <v>130</v>
      </c>
      <c r="D892" s="29" t="s">
        <v>131</v>
      </c>
      <c r="E892" s="183">
        <v>120</v>
      </c>
      <c r="F892" s="183">
        <v>68.5</v>
      </c>
      <c r="G892" s="169">
        <f t="shared" si="294"/>
        <v>19.304166666666667</v>
      </c>
      <c r="H892" s="184">
        <v>89</v>
      </c>
      <c r="I892" s="185" t="s">
        <v>83</v>
      </c>
      <c r="J892" s="46"/>
      <c r="K892" s="66"/>
    </row>
    <row r="893" spans="1:11" ht="16" customHeight="1" x14ac:dyDescent="0.15">
      <c r="A893" s="97">
        <v>14</v>
      </c>
      <c r="B893" s="36" t="s">
        <v>111</v>
      </c>
      <c r="C893" s="29" t="s">
        <v>130</v>
      </c>
      <c r="D893" s="29" t="s">
        <v>131</v>
      </c>
      <c r="E893" s="38">
        <v>131</v>
      </c>
      <c r="F893" s="38">
        <v>68.099999999999994</v>
      </c>
      <c r="G893" s="39">
        <f>SUM(113/E893)*(H893-F893-0)</f>
        <v>15.440458015267181</v>
      </c>
      <c r="H893" s="40">
        <v>86</v>
      </c>
      <c r="I893" s="41" t="s">
        <v>68</v>
      </c>
      <c r="J893" s="46"/>
      <c r="K893" s="66"/>
    </row>
    <row r="894" spans="1:11" ht="16" customHeight="1" x14ac:dyDescent="0.15">
      <c r="A894" s="97">
        <v>15</v>
      </c>
      <c r="B894" s="31" t="s">
        <v>115</v>
      </c>
      <c r="C894" s="29" t="s">
        <v>130</v>
      </c>
      <c r="D894" s="29" t="s">
        <v>131</v>
      </c>
      <c r="E894" s="21">
        <v>130</v>
      </c>
      <c r="F894" s="21">
        <v>71.8</v>
      </c>
      <c r="G894" s="22">
        <f>SUM(113/E894)*(H894-F894-0)</f>
        <v>20.166153846153851</v>
      </c>
      <c r="H894" s="30">
        <v>95</v>
      </c>
      <c r="I894" s="23" t="s">
        <v>116</v>
      </c>
      <c r="J894" s="46"/>
      <c r="K894" s="66"/>
    </row>
    <row r="895" spans="1:11" ht="16" customHeight="1" x14ac:dyDescent="0.15">
      <c r="A895" s="97">
        <v>16</v>
      </c>
      <c r="B895" s="24" t="s">
        <v>119</v>
      </c>
      <c r="C895" s="29" t="s">
        <v>130</v>
      </c>
      <c r="D895" s="29" t="s">
        <v>131</v>
      </c>
      <c r="E895" s="21">
        <v>118</v>
      </c>
      <c r="F895" s="21">
        <v>67.2</v>
      </c>
      <c r="G895" s="22">
        <f>SUM(113/E895)*(H895-F895-0)</f>
        <v>15.130508474576269</v>
      </c>
      <c r="H895" s="30">
        <v>83</v>
      </c>
      <c r="I895" s="23" t="s">
        <v>101</v>
      </c>
      <c r="J895" s="46"/>
      <c r="K895" s="66"/>
    </row>
    <row r="896" spans="1:11" ht="16" customHeight="1" x14ac:dyDescent="0.15">
      <c r="A896" s="97">
        <v>17</v>
      </c>
      <c r="B896" s="24">
        <v>46034</v>
      </c>
      <c r="C896" s="29" t="s">
        <v>130</v>
      </c>
      <c r="D896" s="29" t="s">
        <v>131</v>
      </c>
      <c r="E896" s="21">
        <v>118</v>
      </c>
      <c r="F896" s="21">
        <v>67.2</v>
      </c>
      <c r="G896" s="22">
        <f>SUM(113/E896)*(H896-F896-0)</f>
        <v>15.130508474576269</v>
      </c>
      <c r="H896" s="30">
        <v>83</v>
      </c>
      <c r="I896" s="23" t="s">
        <v>101</v>
      </c>
      <c r="J896" s="46"/>
      <c r="K896" s="66"/>
    </row>
    <row r="897" spans="1:11" ht="16" customHeight="1" x14ac:dyDescent="0.15">
      <c r="A897" s="97">
        <v>18</v>
      </c>
      <c r="B897" s="24">
        <v>46055</v>
      </c>
      <c r="C897" s="29" t="s">
        <v>130</v>
      </c>
      <c r="D897" s="29" t="s">
        <v>131</v>
      </c>
      <c r="E897" s="183">
        <v>120</v>
      </c>
      <c r="F897" s="183">
        <v>68.5</v>
      </c>
      <c r="G897" s="169">
        <f t="shared" ref="G897" si="295">SUM(113/E897)*(H897-F897-0)</f>
        <v>21.1875</v>
      </c>
      <c r="H897" s="184">
        <v>91</v>
      </c>
      <c r="I897" s="185" t="s">
        <v>83</v>
      </c>
      <c r="J897" s="46"/>
      <c r="K897" s="66"/>
    </row>
    <row r="898" spans="1:11" ht="16" customHeight="1" x14ac:dyDescent="0.15">
      <c r="A898" s="97">
        <v>19</v>
      </c>
      <c r="B898" s="36">
        <v>46062</v>
      </c>
      <c r="C898" s="29" t="s">
        <v>130</v>
      </c>
      <c r="D898" s="29" t="s">
        <v>131</v>
      </c>
      <c r="E898" s="38">
        <v>131</v>
      </c>
      <c r="F898" s="38">
        <v>68.099999999999994</v>
      </c>
      <c r="G898" s="39">
        <f>SUM(113/E898)*(H898-F898-0)</f>
        <v>18.890839694656492</v>
      </c>
      <c r="H898" s="40">
        <v>90</v>
      </c>
      <c r="I898" s="41" t="s">
        <v>68</v>
      </c>
      <c r="J898" s="46"/>
      <c r="K898" s="66"/>
    </row>
    <row r="899" spans="1:11" ht="16" customHeight="1" thickBot="1" x14ac:dyDescent="0.2">
      <c r="A899" s="98">
        <v>20</v>
      </c>
      <c r="B899" s="24">
        <v>46104</v>
      </c>
      <c r="C899" s="29" t="s">
        <v>130</v>
      </c>
      <c r="D899" s="29" t="s">
        <v>131</v>
      </c>
      <c r="E899" s="316">
        <v>120</v>
      </c>
      <c r="F899" s="231">
        <v>68.5</v>
      </c>
      <c r="G899" s="232">
        <f t="shared" ref="G899" si="296">SUM(113/E899)*(H899-F899-0)</f>
        <v>24.954166666666666</v>
      </c>
      <c r="H899" s="233">
        <v>95</v>
      </c>
      <c r="I899" s="234" t="s">
        <v>83</v>
      </c>
      <c r="J899" s="71"/>
      <c r="K899" s="72"/>
    </row>
    <row r="900" spans="1:11" ht="16" customHeight="1" x14ac:dyDescent="0.15">
      <c r="A900" s="96">
        <v>1</v>
      </c>
      <c r="B900" s="82">
        <v>46104</v>
      </c>
      <c r="C900" s="83" t="s">
        <v>152</v>
      </c>
      <c r="D900" s="83" t="s">
        <v>153</v>
      </c>
      <c r="E900" s="38">
        <v>125</v>
      </c>
      <c r="F900" s="38">
        <v>70.400000000000006</v>
      </c>
      <c r="G900" s="39">
        <f t="shared" ref="G900" si="297">SUM(113/E900)*(H900-F900-0)</f>
        <v>32.182399999999994</v>
      </c>
      <c r="H900" s="38">
        <v>106</v>
      </c>
      <c r="I900" s="193" t="s">
        <v>83</v>
      </c>
      <c r="J900" s="64">
        <v>1</v>
      </c>
      <c r="K900" s="361">
        <f>SMALL($G$900:$G$919,J900)</f>
        <v>18.96101694915254</v>
      </c>
    </row>
    <row r="901" spans="1:11" ht="16" customHeight="1" x14ac:dyDescent="0.15">
      <c r="A901" s="97">
        <v>2</v>
      </c>
      <c r="B901" s="36">
        <v>46160</v>
      </c>
      <c r="C901" s="37" t="s">
        <v>152</v>
      </c>
      <c r="D901" s="37" t="s">
        <v>153</v>
      </c>
      <c r="E901" s="38">
        <v>125</v>
      </c>
      <c r="F901" s="38">
        <v>70.400000000000006</v>
      </c>
      <c r="G901" s="39">
        <f t="shared" ref="G901:G906" si="298">SUM(113/E901)*(H901-F901-0)</f>
        <v>25.854399999999995</v>
      </c>
      <c r="H901" s="38">
        <v>99</v>
      </c>
      <c r="I901" s="193" t="s">
        <v>83</v>
      </c>
      <c r="J901" s="46">
        <v>2</v>
      </c>
      <c r="K901" s="116">
        <f>SMALL($G$900:$G$919,J901)</f>
        <v>24.046399999999995</v>
      </c>
    </row>
    <row r="902" spans="1:11" ht="16" customHeight="1" x14ac:dyDescent="0.15">
      <c r="A902" s="97">
        <v>3</v>
      </c>
      <c r="B902" s="36">
        <v>46195</v>
      </c>
      <c r="C902" s="37" t="s">
        <v>152</v>
      </c>
      <c r="D902" s="37" t="s">
        <v>153</v>
      </c>
      <c r="E902" s="38">
        <v>131</v>
      </c>
      <c r="F902" s="38">
        <v>68.099999999999994</v>
      </c>
      <c r="G902" s="39">
        <f t="shared" si="298"/>
        <v>25.791603053435118</v>
      </c>
      <c r="H902" s="40">
        <v>98</v>
      </c>
      <c r="I902" s="41" t="s">
        <v>68</v>
      </c>
      <c r="J902" s="46">
        <v>3</v>
      </c>
      <c r="K902" s="116"/>
    </row>
    <row r="903" spans="1:11" ht="16" customHeight="1" x14ac:dyDescent="0.15">
      <c r="A903" s="97">
        <v>4</v>
      </c>
      <c r="B903" s="36">
        <v>46216</v>
      </c>
      <c r="C903" s="37" t="s">
        <v>152</v>
      </c>
      <c r="D903" s="37" t="s">
        <v>153</v>
      </c>
      <c r="E903" s="38">
        <v>118</v>
      </c>
      <c r="F903" s="38">
        <v>67.2</v>
      </c>
      <c r="G903" s="39">
        <f t="shared" si="298"/>
        <v>30.452542372881354</v>
      </c>
      <c r="H903" s="40">
        <v>99</v>
      </c>
      <c r="I903" s="41" t="s">
        <v>101</v>
      </c>
      <c r="J903" s="46">
        <v>4</v>
      </c>
      <c r="K903" s="116"/>
    </row>
    <row r="904" spans="1:11" ht="16" customHeight="1" x14ac:dyDescent="0.15">
      <c r="A904" s="97">
        <v>5</v>
      </c>
      <c r="B904" s="36">
        <v>46230</v>
      </c>
      <c r="C904" s="37" t="s">
        <v>152</v>
      </c>
      <c r="D904" s="37" t="s">
        <v>153</v>
      </c>
      <c r="E904" s="38">
        <v>125</v>
      </c>
      <c r="F904" s="38">
        <v>70.400000000000006</v>
      </c>
      <c r="G904" s="39">
        <f t="shared" si="298"/>
        <v>24.046399999999995</v>
      </c>
      <c r="H904" s="38">
        <v>97</v>
      </c>
      <c r="I904" s="193" t="s">
        <v>83</v>
      </c>
      <c r="J904" s="46">
        <v>5</v>
      </c>
      <c r="K904" s="116"/>
    </row>
    <row r="905" spans="1:11" ht="16" customHeight="1" x14ac:dyDescent="0.15">
      <c r="A905" s="97">
        <v>6</v>
      </c>
      <c r="B905" s="36">
        <v>46237</v>
      </c>
      <c r="C905" s="37" t="s">
        <v>152</v>
      </c>
      <c r="D905" s="37" t="s">
        <v>153</v>
      </c>
      <c r="E905" s="38">
        <v>131</v>
      </c>
      <c r="F905" s="38">
        <v>68.099999999999994</v>
      </c>
      <c r="G905" s="39">
        <f t="shared" si="298"/>
        <v>24.929007633587791</v>
      </c>
      <c r="H905" s="40">
        <v>97</v>
      </c>
      <c r="I905" s="41" t="s">
        <v>68</v>
      </c>
      <c r="J905" s="46">
        <v>6</v>
      </c>
      <c r="K905" s="116"/>
    </row>
    <row r="906" spans="1:11" ht="16" customHeight="1" x14ac:dyDescent="0.15">
      <c r="A906" s="97">
        <v>7</v>
      </c>
      <c r="B906" s="36">
        <v>46244</v>
      </c>
      <c r="C906" s="37" t="s">
        <v>152</v>
      </c>
      <c r="D906" s="37" t="s">
        <v>153</v>
      </c>
      <c r="E906" s="38">
        <v>125</v>
      </c>
      <c r="F906" s="38">
        <v>70.400000000000006</v>
      </c>
      <c r="G906" s="39">
        <f t="shared" si="298"/>
        <v>25.854399999999995</v>
      </c>
      <c r="H906" s="38">
        <v>99</v>
      </c>
      <c r="I906" s="193" t="s">
        <v>83</v>
      </c>
      <c r="J906" s="46">
        <v>7</v>
      </c>
      <c r="K906" s="116"/>
    </row>
    <row r="907" spans="1:11" ht="16" customHeight="1" x14ac:dyDescent="0.15">
      <c r="A907" s="97">
        <v>8</v>
      </c>
      <c r="B907" s="36">
        <v>46258</v>
      </c>
      <c r="C907" s="37" t="s">
        <v>152</v>
      </c>
      <c r="D907" s="37" t="s">
        <v>153</v>
      </c>
      <c r="E907" s="38">
        <v>118</v>
      </c>
      <c r="F907" s="38">
        <v>67.2</v>
      </c>
      <c r="G907" s="39">
        <f t="shared" ref="G907" si="299">SUM(113/E907)*(H907-F907-0)</f>
        <v>18.96101694915254</v>
      </c>
      <c r="H907" s="40">
        <v>87</v>
      </c>
      <c r="I907" s="41" t="s">
        <v>101</v>
      </c>
      <c r="J907" s="46">
        <v>8</v>
      </c>
      <c r="K907" s="116"/>
    </row>
    <row r="908" spans="1:11" ht="16" customHeight="1" thickBot="1" x14ac:dyDescent="0.2">
      <c r="A908" s="97">
        <v>9</v>
      </c>
      <c r="B908" s="31"/>
      <c r="C908" s="29"/>
      <c r="D908" s="29"/>
      <c r="E908" s="21"/>
      <c r="F908" s="21"/>
      <c r="G908" s="22"/>
      <c r="H908" s="26"/>
      <c r="I908" s="28"/>
      <c r="J908" s="54"/>
      <c r="K908" s="67">
        <f>AVERAGE(K900:K907)</f>
        <v>21.503708474576268</v>
      </c>
    </row>
    <row r="909" spans="1:11" ht="16" customHeight="1" thickTop="1" x14ac:dyDescent="0.15">
      <c r="A909" s="97">
        <v>10</v>
      </c>
      <c r="B909" s="31"/>
      <c r="C909" s="29"/>
      <c r="D909" s="29"/>
      <c r="E909" s="21"/>
      <c r="F909" s="21"/>
      <c r="G909" s="22"/>
      <c r="H909" s="26"/>
      <c r="I909" s="28"/>
      <c r="J909" s="54"/>
      <c r="K909" s="66"/>
    </row>
    <row r="910" spans="1:11" ht="16" customHeight="1" x14ac:dyDescent="0.15">
      <c r="A910" s="97">
        <v>11</v>
      </c>
      <c r="B910" s="31"/>
      <c r="C910" s="29"/>
      <c r="D910" s="29"/>
      <c r="E910" s="21"/>
      <c r="F910" s="21"/>
      <c r="G910" s="22"/>
      <c r="H910" s="21"/>
      <c r="I910" s="23"/>
      <c r="J910" s="46"/>
      <c r="K910" s="66"/>
    </row>
    <row r="911" spans="1:11" ht="16" customHeight="1" x14ac:dyDescent="0.15">
      <c r="A911" s="97">
        <v>12</v>
      </c>
      <c r="B911" s="31"/>
      <c r="C911" s="29"/>
      <c r="D911" s="29"/>
      <c r="E911" s="21"/>
      <c r="F911" s="21"/>
      <c r="G911" s="22"/>
      <c r="H911" s="30"/>
      <c r="I911" s="28"/>
      <c r="J911" s="46"/>
      <c r="K911" s="66"/>
    </row>
    <row r="912" spans="1:11" ht="16" customHeight="1" x14ac:dyDescent="0.15">
      <c r="A912" s="97">
        <v>13</v>
      </c>
      <c r="B912" s="24"/>
      <c r="C912" s="29"/>
      <c r="D912" s="29"/>
      <c r="E912" s="183"/>
      <c r="F912" s="183"/>
      <c r="G912" s="169"/>
      <c r="H912" s="184"/>
      <c r="I912" s="185"/>
      <c r="J912" s="46"/>
      <c r="K912" s="66"/>
    </row>
    <row r="913" spans="1:11" ht="16" customHeight="1" x14ac:dyDescent="0.15">
      <c r="A913" s="97">
        <v>14</v>
      </c>
      <c r="B913" s="36"/>
      <c r="C913" s="29"/>
      <c r="D913" s="29"/>
      <c r="E913" s="38"/>
      <c r="F913" s="38"/>
      <c r="G913" s="39"/>
      <c r="H913" s="40"/>
      <c r="I913" s="41"/>
      <c r="J913" s="46"/>
      <c r="K913" s="66"/>
    </row>
    <row r="914" spans="1:11" ht="16" customHeight="1" x14ac:dyDescent="0.15">
      <c r="A914" s="97">
        <v>15</v>
      </c>
      <c r="B914" s="31"/>
      <c r="C914" s="29"/>
      <c r="D914" s="29"/>
      <c r="E914" s="21"/>
      <c r="F914" s="21"/>
      <c r="G914" s="22"/>
      <c r="H914" s="30"/>
      <c r="I914" s="23"/>
      <c r="J914" s="46"/>
      <c r="K914" s="66"/>
    </row>
    <row r="915" spans="1:11" ht="16" customHeight="1" x14ac:dyDescent="0.15">
      <c r="A915" s="97">
        <v>16</v>
      </c>
      <c r="B915" s="24"/>
      <c r="C915" s="29"/>
      <c r="D915" s="29"/>
      <c r="E915" s="21"/>
      <c r="F915" s="21"/>
      <c r="G915" s="22"/>
      <c r="H915" s="30"/>
      <c r="I915" s="23"/>
      <c r="J915" s="46"/>
      <c r="K915" s="66"/>
    </row>
    <row r="916" spans="1:11" ht="16" customHeight="1" x14ac:dyDescent="0.15">
      <c r="A916" s="97">
        <v>17</v>
      </c>
      <c r="B916" s="24"/>
      <c r="C916" s="29"/>
      <c r="D916" s="29"/>
      <c r="E916" s="21"/>
      <c r="F916" s="21"/>
      <c r="G916" s="22"/>
      <c r="H916" s="30"/>
      <c r="I916" s="23"/>
      <c r="J916" s="46"/>
      <c r="K916" s="66"/>
    </row>
    <row r="917" spans="1:11" ht="16" customHeight="1" x14ac:dyDescent="0.15">
      <c r="A917" s="97">
        <v>18</v>
      </c>
      <c r="B917" s="24"/>
      <c r="C917" s="29"/>
      <c r="D917" s="29"/>
      <c r="E917" s="183"/>
      <c r="F917" s="183"/>
      <c r="G917" s="169"/>
      <c r="H917" s="184"/>
      <c r="I917" s="185"/>
      <c r="J917" s="46"/>
      <c r="K917" s="66"/>
    </row>
    <row r="918" spans="1:11" ht="16" customHeight="1" x14ac:dyDescent="0.15">
      <c r="A918" s="97">
        <v>19</v>
      </c>
      <c r="B918" s="36"/>
      <c r="C918" s="29"/>
      <c r="D918" s="29"/>
      <c r="E918" s="38"/>
      <c r="F918" s="38"/>
      <c r="G918" s="39"/>
      <c r="H918" s="40"/>
      <c r="I918" s="41"/>
      <c r="J918" s="46"/>
      <c r="K918" s="66"/>
    </row>
    <row r="919" spans="1:11" ht="16" customHeight="1" thickBot="1" x14ac:dyDescent="0.2">
      <c r="A919" s="98">
        <v>20</v>
      </c>
      <c r="B919" s="90"/>
      <c r="C919" s="91"/>
      <c r="D919" s="91"/>
      <c r="E919" s="92"/>
      <c r="F919" s="92"/>
      <c r="G919" s="93"/>
      <c r="H919" s="94"/>
      <c r="I919" s="95"/>
      <c r="J919" s="71"/>
      <c r="K919" s="72"/>
    </row>
    <row r="920" spans="1:11" ht="16" customHeight="1" x14ac:dyDescent="0.15">
      <c r="A920" s="96">
        <v>1</v>
      </c>
      <c r="B920" s="125" t="s">
        <v>80</v>
      </c>
      <c r="C920" s="59" t="s">
        <v>164</v>
      </c>
      <c r="D920" s="59" t="s">
        <v>163</v>
      </c>
      <c r="E920" s="60">
        <v>125</v>
      </c>
      <c r="F920" s="60">
        <v>68.900000000000006</v>
      </c>
      <c r="G920" s="61">
        <f>SUM(113/E920)*(H920-F920-0)</f>
        <v>19.978399999999997</v>
      </c>
      <c r="H920" s="62">
        <v>91</v>
      </c>
      <c r="I920" s="124" t="s">
        <v>3</v>
      </c>
      <c r="J920" s="64">
        <v>1</v>
      </c>
      <c r="K920" s="123">
        <f t="shared" ref="K920:K927" si="300">SMALL($G$920:$G$939,J920)</f>
        <v>10.486399999999994</v>
      </c>
    </row>
    <row r="921" spans="1:11" ht="16" customHeight="1" x14ac:dyDescent="0.15">
      <c r="A921" s="97">
        <v>2</v>
      </c>
      <c r="B921" s="125" t="s">
        <v>86</v>
      </c>
      <c r="C921" s="59" t="s">
        <v>164</v>
      </c>
      <c r="D921" s="59" t="s">
        <v>163</v>
      </c>
      <c r="E921" s="60">
        <v>134</v>
      </c>
      <c r="F921" s="60">
        <v>70.5</v>
      </c>
      <c r="G921" s="61">
        <f>SUM(113/E921)*(H921-F921-0)</f>
        <v>20.660447761194028</v>
      </c>
      <c r="H921" s="62">
        <v>95</v>
      </c>
      <c r="I921" s="63" t="s">
        <v>4</v>
      </c>
      <c r="J921" s="46">
        <v>2</v>
      </c>
      <c r="K921" s="116">
        <f t="shared" si="300"/>
        <v>13.198399999999996</v>
      </c>
    </row>
    <row r="922" spans="1:11" ht="16" customHeight="1" x14ac:dyDescent="0.15">
      <c r="A922" s="97">
        <v>3</v>
      </c>
      <c r="B922" s="130" t="s">
        <v>88</v>
      </c>
      <c r="C922" s="59" t="s">
        <v>164</v>
      </c>
      <c r="D922" s="59" t="s">
        <v>163</v>
      </c>
      <c r="E922" s="155">
        <v>125</v>
      </c>
      <c r="F922" s="60">
        <v>68.900000000000006</v>
      </c>
      <c r="G922" s="61">
        <f t="shared" ref="G922:G933" si="301">SUM(113/E922)*(H922-F922-0)</f>
        <v>27.210399999999996</v>
      </c>
      <c r="H922" s="155">
        <v>99</v>
      </c>
      <c r="I922" s="63" t="s">
        <v>3</v>
      </c>
      <c r="J922" s="46">
        <v>3</v>
      </c>
      <c r="K922" s="116">
        <f t="shared" si="300"/>
        <v>14.172881355932201</v>
      </c>
    </row>
    <row r="923" spans="1:11" ht="16" customHeight="1" x14ac:dyDescent="0.15">
      <c r="A923" s="97">
        <v>4</v>
      </c>
      <c r="B923" s="130" t="s">
        <v>89</v>
      </c>
      <c r="C923" s="59" t="s">
        <v>164</v>
      </c>
      <c r="D923" s="59" t="s">
        <v>163</v>
      </c>
      <c r="E923" s="60">
        <v>125</v>
      </c>
      <c r="F923" s="60">
        <v>68.900000000000006</v>
      </c>
      <c r="G923" s="61">
        <f t="shared" si="301"/>
        <v>18.170399999999994</v>
      </c>
      <c r="H923" s="138">
        <v>89</v>
      </c>
      <c r="I923" s="124" t="s">
        <v>3</v>
      </c>
      <c r="J923" s="46">
        <v>4</v>
      </c>
      <c r="K923" s="116">
        <f t="shared" si="300"/>
        <v>15.006399999999996</v>
      </c>
    </row>
    <row r="924" spans="1:11" ht="16" customHeight="1" x14ac:dyDescent="0.15">
      <c r="A924" s="97">
        <v>5</v>
      </c>
      <c r="B924" s="125" t="s">
        <v>90</v>
      </c>
      <c r="C924" s="59" t="s">
        <v>164</v>
      </c>
      <c r="D924" s="59" t="s">
        <v>163</v>
      </c>
      <c r="E924" s="60">
        <v>134</v>
      </c>
      <c r="F924" s="60">
        <v>70.5</v>
      </c>
      <c r="G924" s="61">
        <f t="shared" si="301"/>
        <v>18.973880597014926</v>
      </c>
      <c r="H924" s="62">
        <v>93</v>
      </c>
      <c r="I924" s="63" t="s">
        <v>4</v>
      </c>
      <c r="J924" s="46">
        <v>5</v>
      </c>
      <c r="K924" s="116">
        <f t="shared" si="300"/>
        <v>18.170399999999994</v>
      </c>
    </row>
    <row r="925" spans="1:11" ht="16" customHeight="1" x14ac:dyDescent="0.15">
      <c r="A925" s="97">
        <v>6</v>
      </c>
      <c r="B925" s="130" t="s">
        <v>95</v>
      </c>
      <c r="C925" s="59" t="s">
        <v>164</v>
      </c>
      <c r="D925" s="59" t="s">
        <v>163</v>
      </c>
      <c r="E925" s="60">
        <v>125</v>
      </c>
      <c r="F925" s="60">
        <v>68.900000000000006</v>
      </c>
      <c r="G925" s="61">
        <f t="shared" si="301"/>
        <v>18.170399999999994</v>
      </c>
      <c r="H925" s="138">
        <v>89</v>
      </c>
      <c r="I925" s="124" t="s">
        <v>3</v>
      </c>
      <c r="J925" s="46">
        <v>6</v>
      </c>
      <c r="K925" s="116">
        <f t="shared" si="300"/>
        <v>18.170399999999994</v>
      </c>
    </row>
    <row r="926" spans="1:11" ht="16" customHeight="1" x14ac:dyDescent="0.15">
      <c r="A926" s="97">
        <v>7</v>
      </c>
      <c r="B926" s="125" t="s">
        <v>96</v>
      </c>
      <c r="C926" s="59" t="s">
        <v>164</v>
      </c>
      <c r="D926" s="59" t="s">
        <v>163</v>
      </c>
      <c r="E926" s="60">
        <v>134</v>
      </c>
      <c r="F926" s="60">
        <v>70.5</v>
      </c>
      <c r="G926" s="61">
        <f t="shared" si="301"/>
        <v>28.25</v>
      </c>
      <c r="H926" s="62">
        <v>104</v>
      </c>
      <c r="I926" s="63" t="s">
        <v>4</v>
      </c>
      <c r="J926" s="46">
        <v>7</v>
      </c>
      <c r="K926" s="116">
        <f t="shared" si="300"/>
        <v>18.96101694915254</v>
      </c>
    </row>
    <row r="927" spans="1:11" ht="16" customHeight="1" x14ac:dyDescent="0.15">
      <c r="A927" s="97">
        <v>8</v>
      </c>
      <c r="B927" s="130" t="s">
        <v>97</v>
      </c>
      <c r="C927" s="59" t="s">
        <v>164</v>
      </c>
      <c r="D927" s="59" t="s">
        <v>163</v>
      </c>
      <c r="E927" s="191">
        <v>125</v>
      </c>
      <c r="F927" s="191">
        <v>70.400000000000006</v>
      </c>
      <c r="G927" s="61">
        <f t="shared" si="301"/>
        <v>22.238399999999995</v>
      </c>
      <c r="H927" s="191">
        <v>95</v>
      </c>
      <c r="I927" s="351" t="s">
        <v>83</v>
      </c>
      <c r="J927" s="46">
        <v>8</v>
      </c>
      <c r="K927" s="116">
        <f t="shared" si="300"/>
        <v>18.973880597014926</v>
      </c>
    </row>
    <row r="928" spans="1:11" ht="16" customHeight="1" thickBot="1" x14ac:dyDescent="0.2">
      <c r="A928" s="97">
        <v>9</v>
      </c>
      <c r="B928" s="130" t="s">
        <v>98</v>
      </c>
      <c r="C928" s="59" t="s">
        <v>164</v>
      </c>
      <c r="D928" s="59" t="s">
        <v>163</v>
      </c>
      <c r="E928" s="191">
        <v>125</v>
      </c>
      <c r="F928" s="191">
        <v>70.400000000000006</v>
      </c>
      <c r="G928" s="61">
        <f t="shared" si="301"/>
        <v>13.198399999999996</v>
      </c>
      <c r="H928" s="191">
        <v>85</v>
      </c>
      <c r="I928" s="351" t="s">
        <v>83</v>
      </c>
      <c r="J928" s="54"/>
      <c r="K928" s="67">
        <f>AVERAGE(K920:K927)</f>
        <v>15.892472362762454</v>
      </c>
    </row>
    <row r="929" spans="1:11" ht="16" customHeight="1" thickTop="1" x14ac:dyDescent="0.15">
      <c r="A929" s="97">
        <v>10</v>
      </c>
      <c r="B929" s="130" t="s">
        <v>102</v>
      </c>
      <c r="C929" s="59" t="s">
        <v>164</v>
      </c>
      <c r="D929" s="59" t="s">
        <v>163</v>
      </c>
      <c r="E929" s="191">
        <v>125</v>
      </c>
      <c r="F929" s="191">
        <v>70.400000000000006</v>
      </c>
      <c r="G929" s="61">
        <f t="shared" si="301"/>
        <v>20.430399999999995</v>
      </c>
      <c r="H929" s="191">
        <v>93</v>
      </c>
      <c r="I929" s="351" t="s">
        <v>83</v>
      </c>
      <c r="J929" s="50"/>
      <c r="K929" s="89"/>
    </row>
    <row r="930" spans="1:11" ht="16" customHeight="1" x14ac:dyDescent="0.15">
      <c r="A930" s="97">
        <v>11</v>
      </c>
      <c r="B930" s="130" t="s">
        <v>103</v>
      </c>
      <c r="C930" s="59" t="s">
        <v>164</v>
      </c>
      <c r="D930" s="59" t="s">
        <v>163</v>
      </c>
      <c r="E930" s="60">
        <v>125</v>
      </c>
      <c r="F930" s="60">
        <v>68.900000000000006</v>
      </c>
      <c r="G930" s="61">
        <f t="shared" si="301"/>
        <v>21.786399999999997</v>
      </c>
      <c r="H930" s="138">
        <v>93</v>
      </c>
      <c r="I930" s="124" t="s">
        <v>3</v>
      </c>
      <c r="J930" s="46"/>
      <c r="K930" s="66"/>
    </row>
    <row r="931" spans="1:11" ht="16" customHeight="1" x14ac:dyDescent="0.15">
      <c r="A931" s="97">
        <v>12</v>
      </c>
      <c r="B931" s="130" t="s">
        <v>104</v>
      </c>
      <c r="C931" s="59" t="s">
        <v>164</v>
      </c>
      <c r="D931" s="59" t="s">
        <v>163</v>
      </c>
      <c r="E931" s="191">
        <v>125</v>
      </c>
      <c r="F931" s="191">
        <v>70.400000000000006</v>
      </c>
      <c r="G931" s="61">
        <f t="shared" si="301"/>
        <v>24.950399999999995</v>
      </c>
      <c r="H931" s="191">
        <v>98</v>
      </c>
      <c r="I931" s="351" t="s">
        <v>83</v>
      </c>
      <c r="J931" s="46"/>
      <c r="K931" s="66"/>
    </row>
    <row r="932" spans="1:11" ht="16" customHeight="1" x14ac:dyDescent="0.15">
      <c r="A932" s="97">
        <v>13</v>
      </c>
      <c r="B932" s="130">
        <v>46160</v>
      </c>
      <c r="C932" s="59" t="s">
        <v>164</v>
      </c>
      <c r="D932" s="59" t="s">
        <v>163</v>
      </c>
      <c r="E932" s="191">
        <v>125</v>
      </c>
      <c r="F932" s="191">
        <v>70.400000000000006</v>
      </c>
      <c r="G932" s="61">
        <f t="shared" si="301"/>
        <v>15.006399999999996</v>
      </c>
      <c r="H932" s="191">
        <v>87</v>
      </c>
      <c r="I932" s="351" t="s">
        <v>83</v>
      </c>
      <c r="J932" s="46"/>
      <c r="K932" s="66"/>
    </row>
    <row r="933" spans="1:11" ht="16" customHeight="1" x14ac:dyDescent="0.15">
      <c r="A933" s="97">
        <v>14</v>
      </c>
      <c r="B933" s="130">
        <v>46202</v>
      </c>
      <c r="C933" s="59" t="s">
        <v>164</v>
      </c>
      <c r="D933" s="59" t="s">
        <v>163</v>
      </c>
      <c r="E933" s="191">
        <v>125</v>
      </c>
      <c r="F933" s="191">
        <v>70.400000000000006</v>
      </c>
      <c r="G933" s="61">
        <f t="shared" si="301"/>
        <v>28.566399999999994</v>
      </c>
      <c r="H933" s="191">
        <v>102</v>
      </c>
      <c r="I933" s="351" t="s">
        <v>83</v>
      </c>
      <c r="J933" s="46"/>
      <c r="K933" s="66"/>
    </row>
    <row r="934" spans="1:11" ht="16" customHeight="1" x14ac:dyDescent="0.15">
      <c r="A934" s="97">
        <v>15</v>
      </c>
      <c r="B934" s="130">
        <v>46209</v>
      </c>
      <c r="C934" s="59" t="s">
        <v>164</v>
      </c>
      <c r="D934" s="59" t="s">
        <v>163</v>
      </c>
      <c r="E934" s="191">
        <v>125</v>
      </c>
      <c r="F934" s="191">
        <v>70.400000000000006</v>
      </c>
      <c r="G934" s="61">
        <f t="shared" ref="G934:G936" si="302">SUM(113/E934)*(H934-F934-0)</f>
        <v>26.758399999999995</v>
      </c>
      <c r="H934" s="191">
        <v>100</v>
      </c>
      <c r="I934" s="351" t="s">
        <v>83</v>
      </c>
      <c r="J934" s="46"/>
      <c r="K934" s="66"/>
    </row>
    <row r="935" spans="1:11" ht="16" customHeight="1" x14ac:dyDescent="0.15">
      <c r="A935" s="97">
        <v>16</v>
      </c>
      <c r="B935" s="130">
        <v>46216</v>
      </c>
      <c r="C935" s="59" t="s">
        <v>164</v>
      </c>
      <c r="D935" s="59" t="s">
        <v>163</v>
      </c>
      <c r="E935" s="60">
        <v>118</v>
      </c>
      <c r="F935" s="60">
        <v>67.2</v>
      </c>
      <c r="G935" s="61">
        <f t="shared" si="302"/>
        <v>14.172881355932201</v>
      </c>
      <c r="H935" s="60">
        <v>82</v>
      </c>
      <c r="I935" s="124" t="s">
        <v>101</v>
      </c>
      <c r="J935" s="46"/>
      <c r="K935" s="66"/>
    </row>
    <row r="936" spans="1:11" ht="16" customHeight="1" x14ac:dyDescent="0.15">
      <c r="A936" s="97">
        <v>17</v>
      </c>
      <c r="B936" s="130">
        <v>46230</v>
      </c>
      <c r="C936" s="59" t="s">
        <v>164</v>
      </c>
      <c r="D936" s="59" t="s">
        <v>163</v>
      </c>
      <c r="E936" s="191">
        <v>125</v>
      </c>
      <c r="F936" s="191">
        <v>70.400000000000006</v>
      </c>
      <c r="G936" s="61">
        <f t="shared" si="302"/>
        <v>21.334399999999995</v>
      </c>
      <c r="H936" s="191">
        <v>94</v>
      </c>
      <c r="I936" s="351" t="s">
        <v>83</v>
      </c>
      <c r="J936" s="46"/>
      <c r="K936" s="66"/>
    </row>
    <row r="937" spans="1:11" ht="16" customHeight="1" x14ac:dyDescent="0.15">
      <c r="A937" s="97">
        <v>18</v>
      </c>
      <c r="B937" s="130">
        <v>46244</v>
      </c>
      <c r="C937" s="59" t="s">
        <v>164</v>
      </c>
      <c r="D937" s="59" t="s">
        <v>163</v>
      </c>
      <c r="E937" s="191">
        <v>125</v>
      </c>
      <c r="F937" s="191">
        <v>70.400000000000006</v>
      </c>
      <c r="G937" s="61">
        <f t="shared" ref="G937:G938" si="303">SUM(113/E937)*(H937-F937-0)</f>
        <v>10.486399999999994</v>
      </c>
      <c r="H937" s="191">
        <v>82</v>
      </c>
      <c r="I937" s="351" t="s">
        <v>83</v>
      </c>
      <c r="J937" s="46"/>
      <c r="K937" s="66"/>
    </row>
    <row r="938" spans="1:11" ht="16" customHeight="1" x14ac:dyDescent="0.15">
      <c r="A938" s="97">
        <v>19</v>
      </c>
      <c r="B938" s="125">
        <v>46251</v>
      </c>
      <c r="C938" s="59" t="s">
        <v>164</v>
      </c>
      <c r="D938" s="59" t="s">
        <v>163</v>
      </c>
      <c r="E938" s="60">
        <v>134</v>
      </c>
      <c r="F938" s="60">
        <v>70.400000000000006</v>
      </c>
      <c r="G938" s="61">
        <f t="shared" si="303"/>
        <v>19.058208955223876</v>
      </c>
      <c r="H938" s="62">
        <v>93</v>
      </c>
      <c r="I938" s="63" t="s">
        <v>4</v>
      </c>
      <c r="J938" s="46"/>
      <c r="K938" s="66"/>
    </row>
    <row r="939" spans="1:11" ht="16" customHeight="1" thickBot="1" x14ac:dyDescent="0.2">
      <c r="A939" s="97">
        <v>20</v>
      </c>
      <c r="B939" s="162">
        <v>46258</v>
      </c>
      <c r="C939" s="147" t="s">
        <v>164</v>
      </c>
      <c r="D939" s="147" t="s">
        <v>163</v>
      </c>
      <c r="E939" s="148">
        <v>118</v>
      </c>
      <c r="F939" s="148">
        <v>67.2</v>
      </c>
      <c r="G939" s="149">
        <f t="shared" ref="G939" si="304">SUM(113/E939)*(H939-F939-0)</f>
        <v>18.96101694915254</v>
      </c>
      <c r="H939" s="148">
        <v>87</v>
      </c>
      <c r="I939" s="164" t="s">
        <v>101</v>
      </c>
      <c r="J939" s="46"/>
      <c r="K939" s="66"/>
    </row>
    <row r="940" spans="1:11" ht="16" customHeight="1" x14ac:dyDescent="0.15">
      <c r="A940" s="79">
        <v>1</v>
      </c>
      <c r="B940" s="239">
        <v>46195</v>
      </c>
      <c r="C940" s="172" t="s">
        <v>20</v>
      </c>
      <c r="D940" s="172" t="s">
        <v>21</v>
      </c>
      <c r="E940" s="225">
        <v>131</v>
      </c>
      <c r="F940" s="225">
        <v>68.099999999999994</v>
      </c>
      <c r="G940" s="197">
        <f t="shared" ref="G940" si="305">SUM(113/E940)*(H940-F940-0)</f>
        <v>14.577862595419852</v>
      </c>
      <c r="H940" s="240">
        <v>85</v>
      </c>
      <c r="I940" s="226" t="s">
        <v>68</v>
      </c>
      <c r="J940" s="64">
        <v>1</v>
      </c>
      <c r="K940" s="265">
        <f>SMALL($G$940:$G$959,J940)</f>
        <v>3.6389830508474548</v>
      </c>
    </row>
    <row r="941" spans="1:11" ht="16" customHeight="1" x14ac:dyDescent="0.15">
      <c r="A941" s="80">
        <v>2</v>
      </c>
      <c r="B941" s="31">
        <v>46202</v>
      </c>
      <c r="C941" s="29" t="s">
        <v>20</v>
      </c>
      <c r="D941" s="29" t="s">
        <v>21</v>
      </c>
      <c r="E941" s="21">
        <v>125</v>
      </c>
      <c r="F941" s="21">
        <v>70.400000000000006</v>
      </c>
      <c r="G941" s="22">
        <f t="shared" ref="G941" si="306">SUM(113/E941)*(H941-F941-0)</f>
        <v>9.5823999999999945</v>
      </c>
      <c r="H941" s="21">
        <v>81</v>
      </c>
      <c r="I941" s="23" t="s">
        <v>83</v>
      </c>
      <c r="J941" s="46">
        <v>2</v>
      </c>
      <c r="K941" s="265">
        <f>SMALL($G$940:$G$959,J941)</f>
        <v>4.6380597014925371</v>
      </c>
    </row>
    <row r="942" spans="1:11" ht="16" customHeight="1" x14ac:dyDescent="0.15">
      <c r="A942" s="80">
        <v>3</v>
      </c>
      <c r="B942" s="31">
        <v>46209</v>
      </c>
      <c r="C942" s="29" t="s">
        <v>20</v>
      </c>
      <c r="D942" s="29" t="s">
        <v>21</v>
      </c>
      <c r="E942" s="21">
        <v>125</v>
      </c>
      <c r="F942" s="21">
        <v>70.400000000000006</v>
      </c>
      <c r="G942" s="22">
        <f t="shared" ref="G942:G943" si="307">SUM(113/E942)*(H942-F942-0)</f>
        <v>5.9663999999999948</v>
      </c>
      <c r="H942" s="21">
        <v>77</v>
      </c>
      <c r="I942" s="23" t="s">
        <v>83</v>
      </c>
      <c r="J942" s="46">
        <v>3</v>
      </c>
      <c r="K942" s="265">
        <f t="shared" ref="K942:K946" si="308">SMALL($G$940:$G$959,J942)</f>
        <v>5.9663999999999948</v>
      </c>
    </row>
    <row r="943" spans="1:11" ht="16" customHeight="1" x14ac:dyDescent="0.15">
      <c r="A943" s="80">
        <v>4</v>
      </c>
      <c r="B943" s="24">
        <v>46216</v>
      </c>
      <c r="C943" s="37" t="s">
        <v>20</v>
      </c>
      <c r="D943" s="37" t="s">
        <v>21</v>
      </c>
      <c r="E943" s="21">
        <v>118</v>
      </c>
      <c r="F943" s="21">
        <v>67.2</v>
      </c>
      <c r="G943" s="22">
        <f t="shared" si="307"/>
        <v>3.6389830508474548</v>
      </c>
      <c r="H943" s="30">
        <v>71</v>
      </c>
      <c r="I943" s="23" t="s">
        <v>101</v>
      </c>
      <c r="J943" s="47">
        <v>4</v>
      </c>
      <c r="K943" s="265">
        <f>SMALL($G$940:$G$959,J943)</f>
        <v>7.6770992366412258</v>
      </c>
    </row>
    <row r="944" spans="1:11" ht="16" customHeight="1" x14ac:dyDescent="0.15">
      <c r="A944" s="80">
        <v>5</v>
      </c>
      <c r="B944" s="31">
        <v>46230</v>
      </c>
      <c r="C944" s="29" t="s">
        <v>20</v>
      </c>
      <c r="D944" s="29" t="s">
        <v>21</v>
      </c>
      <c r="E944" s="21">
        <v>125</v>
      </c>
      <c r="F944" s="21">
        <v>70.400000000000006</v>
      </c>
      <c r="G944" s="22">
        <f t="shared" ref="G944" si="309">SUM(113/E944)*(H944-F944-0)</f>
        <v>10.486399999999994</v>
      </c>
      <c r="H944" s="21">
        <v>82</v>
      </c>
      <c r="I944" s="23" t="s">
        <v>83</v>
      </c>
      <c r="J944" s="46">
        <v>5</v>
      </c>
      <c r="K944" s="265">
        <f t="shared" si="308"/>
        <v>8.4271186440677948</v>
      </c>
    </row>
    <row r="945" spans="1:11" ht="16" customHeight="1" x14ac:dyDescent="0.15">
      <c r="A945" s="80">
        <v>6</v>
      </c>
      <c r="B945" s="239">
        <v>46237</v>
      </c>
      <c r="C945" s="172" t="s">
        <v>20</v>
      </c>
      <c r="D945" s="172" t="s">
        <v>21</v>
      </c>
      <c r="E945" s="225">
        <v>131</v>
      </c>
      <c r="F945" s="225">
        <v>68.099999999999994</v>
      </c>
      <c r="G945" s="197">
        <f t="shared" ref="G945:G946" si="310">SUM(113/E945)*(H945-F945-0)</f>
        <v>8.539694656488555</v>
      </c>
      <c r="H945" s="240">
        <v>78</v>
      </c>
      <c r="I945" s="226" t="s">
        <v>68</v>
      </c>
      <c r="J945" s="46">
        <v>6</v>
      </c>
      <c r="K945" s="265">
        <f>SMALL($G$940:$G$959,J945)</f>
        <v>8.539694656488555</v>
      </c>
    </row>
    <row r="946" spans="1:11" ht="16" customHeight="1" x14ac:dyDescent="0.15">
      <c r="A946" s="80">
        <v>7</v>
      </c>
      <c r="B946" s="31">
        <v>46244</v>
      </c>
      <c r="C946" s="29" t="s">
        <v>20</v>
      </c>
      <c r="D946" s="29" t="s">
        <v>21</v>
      </c>
      <c r="E946" s="21">
        <v>125</v>
      </c>
      <c r="F946" s="21">
        <v>70.400000000000006</v>
      </c>
      <c r="G946" s="197">
        <f t="shared" si="310"/>
        <v>11.390399999999994</v>
      </c>
      <c r="H946" s="21">
        <v>83</v>
      </c>
      <c r="I946" s="23" t="s">
        <v>83</v>
      </c>
      <c r="J946" s="47">
        <v>7</v>
      </c>
      <c r="K946" s="265">
        <f t="shared" si="308"/>
        <v>9.5823999999999945</v>
      </c>
    </row>
    <row r="947" spans="1:11" ht="16" customHeight="1" x14ac:dyDescent="0.15">
      <c r="A947" s="80">
        <v>8</v>
      </c>
      <c r="B947" s="31">
        <v>46251</v>
      </c>
      <c r="C947" s="29" t="s">
        <v>20</v>
      </c>
      <c r="D947" s="29" t="s">
        <v>21</v>
      </c>
      <c r="E947" s="21">
        <v>134</v>
      </c>
      <c r="F947" s="21">
        <v>70.5</v>
      </c>
      <c r="G947" s="22">
        <f>SUM(113/E947)*(H947-F947-0)</f>
        <v>4.6380597014925371</v>
      </c>
      <c r="H947" s="26">
        <v>76</v>
      </c>
      <c r="I947" s="28" t="s">
        <v>4</v>
      </c>
      <c r="J947" s="46">
        <v>8</v>
      </c>
      <c r="K947" s="265">
        <f>SMALL($G$940:$G$959,J947)</f>
        <v>10.34237288135593</v>
      </c>
    </row>
    <row r="948" spans="1:11" ht="16" customHeight="1" thickBot="1" x14ac:dyDescent="0.2">
      <c r="A948" s="80">
        <v>9</v>
      </c>
      <c r="B948" s="24">
        <v>46258</v>
      </c>
      <c r="C948" s="37" t="s">
        <v>20</v>
      </c>
      <c r="D948" s="37" t="s">
        <v>21</v>
      </c>
      <c r="E948" s="21">
        <v>118</v>
      </c>
      <c r="F948" s="21">
        <v>67.2</v>
      </c>
      <c r="G948" s="22">
        <f t="shared" ref="G948" si="311">SUM(113/E948)*(H948-F948-0)</f>
        <v>10.34237288135593</v>
      </c>
      <c r="H948" s="30">
        <v>78</v>
      </c>
      <c r="I948" s="23" t="s">
        <v>101</v>
      </c>
      <c r="J948" s="46"/>
      <c r="K948" s="67">
        <f>AVERAGE(K940:K947)</f>
        <v>7.3515160213616859</v>
      </c>
    </row>
    <row r="949" spans="1:11" ht="16" customHeight="1" thickTop="1" x14ac:dyDescent="0.15">
      <c r="A949" s="80">
        <v>10</v>
      </c>
      <c r="B949" s="130">
        <v>46055</v>
      </c>
      <c r="C949" s="59" t="s">
        <v>20</v>
      </c>
      <c r="D949" s="59" t="s">
        <v>21</v>
      </c>
      <c r="E949" s="60">
        <v>125</v>
      </c>
      <c r="F949" s="60">
        <v>70.400000000000006</v>
      </c>
      <c r="G949" s="132">
        <f t="shared" ref="G949" si="312">SUM(113/E949)*(H949-F949-0)</f>
        <v>15.006399999999996</v>
      </c>
      <c r="H949" s="60">
        <v>87</v>
      </c>
      <c r="I949" s="124" t="s">
        <v>83</v>
      </c>
      <c r="J949" s="49"/>
      <c r="K949" s="89"/>
    </row>
    <row r="950" spans="1:11" ht="16" customHeight="1" x14ac:dyDescent="0.15">
      <c r="A950" s="80">
        <v>11</v>
      </c>
      <c r="B950" s="261">
        <v>46062</v>
      </c>
      <c r="C950" s="174" t="s">
        <v>20</v>
      </c>
      <c r="D950" s="174" t="s">
        <v>21</v>
      </c>
      <c r="E950" s="262">
        <v>131</v>
      </c>
      <c r="F950" s="262">
        <v>68.099999999999994</v>
      </c>
      <c r="G950" s="132">
        <f t="shared" ref="G950" si="313">SUM(113/E950)*(H950-F950-0)</f>
        <v>7.6770992366412258</v>
      </c>
      <c r="H950" s="263">
        <v>77</v>
      </c>
      <c r="I950" s="264" t="s">
        <v>68</v>
      </c>
      <c r="J950" s="46"/>
      <c r="K950" s="66"/>
    </row>
    <row r="951" spans="1:11" ht="16" customHeight="1" x14ac:dyDescent="0.15">
      <c r="A951" s="80">
        <v>12</v>
      </c>
      <c r="B951" s="125">
        <v>46076</v>
      </c>
      <c r="C951" s="108" t="s">
        <v>20</v>
      </c>
      <c r="D951" s="108" t="s">
        <v>21</v>
      </c>
      <c r="E951" s="60">
        <v>118</v>
      </c>
      <c r="F951" s="60">
        <v>67.2</v>
      </c>
      <c r="G951" s="61">
        <f>SUM(113/E951)*(H951-F951-0)</f>
        <v>10.34237288135593</v>
      </c>
      <c r="H951" s="62">
        <v>78</v>
      </c>
      <c r="I951" s="124" t="s">
        <v>101</v>
      </c>
      <c r="J951" s="46"/>
      <c r="K951" s="66"/>
    </row>
    <row r="952" spans="1:11" ht="16" customHeight="1" x14ac:dyDescent="0.15">
      <c r="A952" s="80">
        <v>13</v>
      </c>
      <c r="B952" s="125">
        <v>46083</v>
      </c>
      <c r="C952" s="108" t="s">
        <v>20</v>
      </c>
      <c r="D952" s="108" t="s">
        <v>21</v>
      </c>
      <c r="E952" s="60">
        <v>118</v>
      </c>
      <c r="F952" s="60">
        <v>67.2</v>
      </c>
      <c r="G952" s="61">
        <f t="shared" ref="G952" si="314">SUM(113/E952)*(H952-F952-0)</f>
        <v>15.130508474576269</v>
      </c>
      <c r="H952" s="62">
        <v>83</v>
      </c>
      <c r="I952" s="124" t="s">
        <v>101</v>
      </c>
      <c r="J952" s="46"/>
      <c r="K952" s="66"/>
    </row>
    <row r="953" spans="1:11" ht="16" customHeight="1" x14ac:dyDescent="0.15">
      <c r="A953" s="80">
        <v>14</v>
      </c>
      <c r="B953" s="261">
        <v>46090</v>
      </c>
      <c r="C953" s="174" t="s">
        <v>20</v>
      </c>
      <c r="D953" s="174" t="s">
        <v>21</v>
      </c>
      <c r="E953" s="262">
        <v>131</v>
      </c>
      <c r="F953" s="262">
        <v>68.099999999999994</v>
      </c>
      <c r="G953" s="132">
        <f t="shared" ref="G953:G958" si="315">SUM(113/E953)*(H953-F953-0)</f>
        <v>20.61603053435115</v>
      </c>
      <c r="H953" s="263">
        <v>92</v>
      </c>
      <c r="I953" s="264" t="s">
        <v>68</v>
      </c>
      <c r="J953" s="50"/>
      <c r="K953" s="66"/>
    </row>
    <row r="954" spans="1:11" ht="16" customHeight="1" x14ac:dyDescent="0.15">
      <c r="A954" s="80">
        <v>15</v>
      </c>
      <c r="B954" s="130">
        <v>46104</v>
      </c>
      <c r="C954" s="59" t="s">
        <v>20</v>
      </c>
      <c r="D954" s="59" t="s">
        <v>21</v>
      </c>
      <c r="E954" s="60">
        <v>125</v>
      </c>
      <c r="F954" s="60">
        <v>70.400000000000006</v>
      </c>
      <c r="G954" s="132">
        <f t="shared" si="315"/>
        <v>10.486399999999994</v>
      </c>
      <c r="H954" s="60">
        <v>82</v>
      </c>
      <c r="I954" s="124" t="s">
        <v>83</v>
      </c>
      <c r="J954" s="46"/>
      <c r="K954" s="66"/>
    </row>
    <row r="955" spans="1:11" ht="16" customHeight="1" x14ac:dyDescent="0.15">
      <c r="A955" s="80">
        <v>16</v>
      </c>
      <c r="B955" s="125">
        <v>46132</v>
      </c>
      <c r="C955" s="108" t="s">
        <v>20</v>
      </c>
      <c r="D955" s="108" t="s">
        <v>21</v>
      </c>
      <c r="E955" s="60">
        <v>118</v>
      </c>
      <c r="F955" s="60">
        <v>67.2</v>
      </c>
      <c r="G955" s="61">
        <f t="shared" si="315"/>
        <v>8.4271186440677948</v>
      </c>
      <c r="H955" s="62">
        <v>76</v>
      </c>
      <c r="I955" s="124" t="s">
        <v>101</v>
      </c>
      <c r="J955" s="46"/>
      <c r="K955" s="66"/>
    </row>
    <row r="956" spans="1:11" ht="16" customHeight="1" x14ac:dyDescent="0.15">
      <c r="A956" s="80">
        <v>17</v>
      </c>
      <c r="B956" s="328">
        <v>46139</v>
      </c>
      <c r="C956" s="214" t="s">
        <v>20</v>
      </c>
      <c r="D956" s="214" t="s">
        <v>21</v>
      </c>
      <c r="E956" s="215">
        <v>124</v>
      </c>
      <c r="F956" s="215">
        <v>68.7</v>
      </c>
      <c r="G956" s="61">
        <f t="shared" si="315"/>
        <v>20.321774193548382</v>
      </c>
      <c r="H956" s="329">
        <v>91</v>
      </c>
      <c r="I956" s="216" t="s">
        <v>156</v>
      </c>
      <c r="J956" s="46"/>
      <c r="K956" s="66"/>
    </row>
    <row r="957" spans="1:11" ht="16" customHeight="1" x14ac:dyDescent="0.15">
      <c r="A957" s="80">
        <v>18</v>
      </c>
      <c r="B957" s="130">
        <v>46146</v>
      </c>
      <c r="C957" s="59" t="s">
        <v>20</v>
      </c>
      <c r="D957" s="59" t="s">
        <v>21</v>
      </c>
      <c r="E957" s="60">
        <v>125</v>
      </c>
      <c r="F957" s="60">
        <v>70.400000000000006</v>
      </c>
      <c r="G957" s="61">
        <f t="shared" si="315"/>
        <v>14.102399999999996</v>
      </c>
      <c r="H957" s="60">
        <v>86</v>
      </c>
      <c r="I957" s="124" t="s">
        <v>83</v>
      </c>
      <c r="J957" s="46"/>
      <c r="K957" s="66"/>
    </row>
    <row r="958" spans="1:11" ht="16" customHeight="1" x14ac:dyDescent="0.15">
      <c r="A958" s="80">
        <v>19</v>
      </c>
      <c r="B958" s="190">
        <v>46174</v>
      </c>
      <c r="C958" s="108" t="s">
        <v>20</v>
      </c>
      <c r="D958" s="108" t="s">
        <v>21</v>
      </c>
      <c r="E958" s="221">
        <v>113</v>
      </c>
      <c r="F958" s="221">
        <v>68.5</v>
      </c>
      <c r="G958" s="61">
        <f t="shared" si="315"/>
        <v>11.5</v>
      </c>
      <c r="H958" s="222">
        <v>80</v>
      </c>
      <c r="I958" s="223" t="s">
        <v>107</v>
      </c>
      <c r="J958" s="46"/>
      <c r="K958" s="66"/>
    </row>
    <row r="959" spans="1:11" ht="16" customHeight="1" thickBot="1" x14ac:dyDescent="0.2">
      <c r="A959" s="80">
        <v>20</v>
      </c>
      <c r="B959" s="130">
        <v>46181</v>
      </c>
      <c r="C959" s="59" t="s">
        <v>20</v>
      </c>
      <c r="D959" s="59" t="s">
        <v>21</v>
      </c>
      <c r="E959" s="60">
        <v>125</v>
      </c>
      <c r="F959" s="60">
        <v>70.400000000000006</v>
      </c>
      <c r="G959" s="61">
        <f>SUM(113/E959)*(H959-F959-0)</f>
        <v>12.294399999999996</v>
      </c>
      <c r="H959" s="60">
        <v>84</v>
      </c>
      <c r="I959" s="124" t="s">
        <v>83</v>
      </c>
      <c r="J959" s="71"/>
      <c r="K959" s="72"/>
    </row>
    <row r="960" spans="1:11" ht="16" customHeight="1" x14ac:dyDescent="0.15">
      <c r="E960" s="1"/>
      <c r="F960" s="1"/>
      <c r="G960" s="1"/>
      <c r="H960" s="1"/>
      <c r="I960" s="1"/>
      <c r="J960" s="1"/>
      <c r="K960" s="1"/>
    </row>
    <row r="961" spans="1:11" ht="16" customHeight="1" x14ac:dyDescent="0.15">
      <c r="A961" s="76"/>
      <c r="B961" s="312"/>
      <c r="C961" s="32"/>
      <c r="D961" s="32"/>
      <c r="E961" s="33"/>
      <c r="F961" s="34"/>
      <c r="G961" s="33"/>
      <c r="H961" s="34"/>
      <c r="I961" s="34"/>
      <c r="J961" s="34"/>
      <c r="K961" s="34"/>
    </row>
    <row r="962" spans="1:11" ht="16" customHeight="1" x14ac:dyDescent="0.15">
      <c r="A962" s="77"/>
      <c r="B962" s="312"/>
      <c r="C962" s="32"/>
      <c r="D962" s="32"/>
      <c r="E962" s="33"/>
      <c r="F962" s="34"/>
      <c r="G962" s="33"/>
      <c r="H962" s="34"/>
      <c r="I962" s="34"/>
      <c r="J962" s="34"/>
      <c r="K962" s="34"/>
    </row>
    <row r="963" spans="1:11" ht="16" customHeight="1" x14ac:dyDescent="0.15">
      <c r="A963" s="77"/>
      <c r="B963" s="313"/>
      <c r="C963" s="32"/>
      <c r="D963" s="32"/>
      <c r="E963" s="33"/>
      <c r="F963" s="34"/>
      <c r="G963" s="33"/>
      <c r="H963" s="33"/>
      <c r="I963" s="33"/>
      <c r="J963" s="33"/>
      <c r="K963" s="33"/>
    </row>
    <row r="964" spans="1:11" ht="16" customHeight="1" x14ac:dyDescent="0.15">
      <c r="A964" s="78"/>
      <c r="B964" s="314"/>
      <c r="C964" s="32"/>
      <c r="D964" s="32"/>
      <c r="E964" s="33"/>
      <c r="F964" s="34"/>
      <c r="G964" s="33"/>
      <c r="H964" s="33"/>
      <c r="I964" s="33"/>
      <c r="J964" s="33"/>
      <c r="K964" s="33"/>
    </row>
    <row r="965" spans="1:11" ht="16" customHeight="1" x14ac:dyDescent="0.15">
      <c r="A965" s="78"/>
      <c r="B965" s="314"/>
      <c r="C965" s="32"/>
      <c r="D965" s="32"/>
      <c r="E965" s="33"/>
      <c r="F965" s="34"/>
      <c r="G965" s="33"/>
      <c r="H965" s="33"/>
      <c r="I965" s="33"/>
      <c r="J965" s="33"/>
      <c r="K965" s="33"/>
    </row>
    <row r="966" spans="1:11" ht="16" customHeight="1" x14ac:dyDescent="0.15">
      <c r="A966" s="78"/>
      <c r="B966" s="314"/>
      <c r="C966" s="32"/>
      <c r="D966" s="32"/>
      <c r="E966" s="33"/>
      <c r="F966" s="34"/>
      <c r="G966" s="33"/>
      <c r="H966" s="33"/>
      <c r="I966" s="33"/>
      <c r="J966" s="33"/>
      <c r="K966" s="33"/>
    </row>
    <row r="967" spans="1:11" ht="16" customHeight="1" x14ac:dyDescent="0.15">
      <c r="A967" s="78"/>
      <c r="B967" s="314"/>
      <c r="C967" s="32"/>
      <c r="D967" s="32"/>
      <c r="E967" s="33"/>
      <c r="F967" s="34"/>
      <c r="G967" s="33"/>
      <c r="H967" s="33"/>
      <c r="I967" s="33"/>
      <c r="J967" s="33"/>
      <c r="K967" s="33"/>
    </row>
    <row r="968" spans="1:11" ht="16" customHeight="1" x14ac:dyDescent="0.15">
      <c r="A968" s="78"/>
      <c r="B968" s="314"/>
      <c r="C968" s="32"/>
      <c r="D968" s="34"/>
      <c r="E968" s="34"/>
      <c r="F968" s="34"/>
      <c r="G968" s="33"/>
      <c r="H968" s="33"/>
      <c r="I968" s="33"/>
      <c r="J968" s="33"/>
      <c r="K968" s="33"/>
    </row>
    <row r="969" spans="1:11" ht="16" customHeight="1" x14ac:dyDescent="0.15">
      <c r="A969" s="78"/>
      <c r="B969" s="314"/>
      <c r="C969" s="32"/>
      <c r="D969" s="32"/>
      <c r="E969" s="33"/>
      <c r="F969" s="34"/>
      <c r="G969" s="33"/>
      <c r="H969" s="33"/>
      <c r="I969" s="33"/>
      <c r="J969" s="33"/>
      <c r="K969" s="33"/>
    </row>
    <row r="970" spans="1:11" ht="16" customHeight="1" x14ac:dyDescent="0.15">
      <c r="A970" s="78"/>
      <c r="B970" s="314"/>
      <c r="C970" s="32"/>
      <c r="D970" s="32"/>
      <c r="E970" s="33"/>
      <c r="F970" s="34"/>
      <c r="G970" s="33"/>
      <c r="H970" s="33"/>
      <c r="I970" s="33"/>
      <c r="J970" s="33"/>
      <c r="K970" s="33"/>
    </row>
    <row r="971" spans="1:11" ht="16" customHeight="1" x14ac:dyDescent="0.15">
      <c r="A971" s="78"/>
      <c r="B971" s="314"/>
      <c r="C971" s="32"/>
      <c r="D971" s="32"/>
      <c r="E971" s="33"/>
      <c r="F971" s="34"/>
      <c r="G971" s="33"/>
      <c r="H971" s="33"/>
      <c r="I971" s="33"/>
      <c r="J971" s="33"/>
      <c r="K971" s="33"/>
    </row>
    <row r="972" spans="1:11" ht="16" customHeight="1" x14ac:dyDescent="0.15">
      <c r="A972" s="78"/>
      <c r="B972" s="314"/>
      <c r="C972" s="32"/>
      <c r="D972" s="34"/>
      <c r="E972" s="34"/>
      <c r="F972" s="34"/>
      <c r="G972" s="33"/>
      <c r="H972" s="33"/>
      <c r="I972" s="33"/>
      <c r="J972" s="33"/>
      <c r="K972" s="33"/>
    </row>
    <row r="973" spans="1:11" ht="16" customHeight="1" x14ac:dyDescent="0.15">
      <c r="A973" s="78"/>
      <c r="B973" s="314"/>
      <c r="C973" s="32"/>
      <c r="D973" s="32"/>
      <c r="E973" s="33"/>
      <c r="F973" s="34"/>
      <c r="G973" s="33"/>
      <c r="H973" s="33"/>
      <c r="I973" s="33"/>
      <c r="J973" s="33"/>
      <c r="K973" s="33"/>
    </row>
    <row r="974" spans="1:11" ht="16" customHeight="1" x14ac:dyDescent="0.15">
      <c r="A974" s="78"/>
      <c r="B974" s="314"/>
      <c r="C974" s="32"/>
      <c r="D974" s="32"/>
      <c r="E974" s="33"/>
      <c r="F974" s="34"/>
      <c r="G974" s="33"/>
      <c r="H974" s="33"/>
      <c r="I974" s="33"/>
      <c r="J974" s="33"/>
      <c r="K974" s="33"/>
    </row>
    <row r="975" spans="1:11" ht="16" customHeight="1" x14ac:dyDescent="0.15">
      <c r="A975" s="78"/>
      <c r="B975" s="314"/>
      <c r="C975" s="32"/>
      <c r="D975" s="32"/>
      <c r="E975" s="33"/>
      <c r="F975" s="34"/>
      <c r="G975" s="33"/>
      <c r="H975" s="33"/>
      <c r="I975" s="33"/>
      <c r="J975" s="33"/>
      <c r="K975" s="33"/>
    </row>
    <row r="976" spans="1:11" ht="16" customHeight="1" x14ac:dyDescent="0.15">
      <c r="A976" s="78"/>
      <c r="B976" s="314"/>
      <c r="C976" s="32"/>
      <c r="D976" s="32"/>
      <c r="E976" s="33"/>
      <c r="F976" s="34"/>
      <c r="G976" s="33"/>
      <c r="H976" s="33"/>
      <c r="I976" s="33"/>
      <c r="J976" s="33"/>
      <c r="K976" s="33"/>
    </row>
    <row r="977" spans="1:11" ht="16" customHeight="1" x14ac:dyDescent="0.15">
      <c r="A977" s="78"/>
      <c r="B977" s="314"/>
      <c r="C977" s="32"/>
      <c r="D977" s="32"/>
      <c r="E977" s="34"/>
      <c r="F977" s="34"/>
      <c r="G977" s="33"/>
      <c r="H977" s="33"/>
      <c r="I977" s="33"/>
      <c r="J977" s="33"/>
      <c r="K977" s="33"/>
    </row>
    <row r="978" spans="1:11" ht="16" customHeight="1" x14ac:dyDescent="0.15">
      <c r="A978" s="78"/>
      <c r="B978" s="314"/>
      <c r="C978" s="32"/>
      <c r="D978" s="32"/>
      <c r="E978" s="33"/>
      <c r="F978" s="34"/>
      <c r="G978" s="33"/>
      <c r="H978" s="33"/>
      <c r="I978" s="33"/>
      <c r="J978" s="33"/>
      <c r="K978" s="33"/>
    </row>
    <row r="979" spans="1:11" ht="16" customHeight="1" x14ac:dyDescent="0.15">
      <c r="A979" s="78"/>
      <c r="B979" s="314"/>
      <c r="C979" s="32"/>
      <c r="D979" s="32"/>
      <c r="E979" s="33"/>
      <c r="F979" s="34"/>
      <c r="G979" s="33"/>
      <c r="H979" s="33"/>
      <c r="I979" s="33"/>
      <c r="J979" s="33"/>
      <c r="K979" s="33"/>
    </row>
    <row r="980" spans="1:11" ht="16" customHeight="1" x14ac:dyDescent="0.15">
      <c r="A980" s="78"/>
      <c r="B980" s="314"/>
      <c r="C980" s="32"/>
      <c r="D980" s="32"/>
      <c r="E980" s="33"/>
      <c r="F980" s="34"/>
      <c r="G980" s="33"/>
      <c r="H980" s="33"/>
      <c r="I980" s="33"/>
      <c r="J980" s="33"/>
      <c r="K980" s="33"/>
    </row>
    <row r="981" spans="1:11" ht="16" customHeight="1" x14ac:dyDescent="0.15">
      <c r="A981" s="78"/>
      <c r="B981" s="314"/>
      <c r="C981" s="32"/>
      <c r="D981" s="32"/>
      <c r="E981" s="33"/>
      <c r="F981" s="34"/>
      <c r="G981" s="33"/>
      <c r="H981" s="33"/>
      <c r="I981" s="33"/>
      <c r="J981" s="33"/>
      <c r="K981" s="33"/>
    </row>
    <row r="982" spans="1:11" ht="16" customHeight="1" x14ac:dyDescent="0.15">
      <c r="A982" s="78"/>
      <c r="B982" s="314"/>
      <c r="C982" s="32"/>
      <c r="D982" s="32"/>
      <c r="E982" s="33"/>
      <c r="F982" s="34"/>
      <c r="G982" s="33"/>
      <c r="H982" s="33"/>
      <c r="I982" s="33"/>
      <c r="J982" s="33"/>
      <c r="K982" s="33"/>
    </row>
    <row r="983" spans="1:11" ht="16" customHeight="1" x14ac:dyDescent="0.15">
      <c r="A983" s="78"/>
      <c r="B983" s="314"/>
      <c r="C983" s="32"/>
      <c r="D983" s="32"/>
      <c r="E983" s="34"/>
      <c r="F983" s="34"/>
      <c r="G983" s="33"/>
      <c r="H983" s="33"/>
      <c r="I983" s="33"/>
      <c r="J983" s="33"/>
      <c r="K983" s="33"/>
    </row>
    <row r="984" spans="1:11" ht="16" customHeight="1" x14ac:dyDescent="0.15">
      <c r="A984" s="78"/>
      <c r="B984" s="314"/>
      <c r="C984" s="32"/>
      <c r="D984" s="32"/>
      <c r="E984" s="33"/>
      <c r="F984" s="34"/>
      <c r="G984" s="33"/>
      <c r="H984" s="33"/>
      <c r="I984" s="33"/>
      <c r="J984" s="33"/>
      <c r="K984" s="33"/>
    </row>
    <row r="985" spans="1:11" ht="16" customHeight="1" x14ac:dyDescent="0.15">
      <c r="A985" s="78"/>
      <c r="B985" s="314"/>
      <c r="C985" s="32"/>
      <c r="D985" s="32"/>
      <c r="E985" s="35"/>
      <c r="F985" s="34"/>
      <c r="G985" s="33"/>
      <c r="H985" s="33"/>
      <c r="I985" s="33"/>
      <c r="J985" s="33"/>
      <c r="K985" s="33"/>
    </row>
    <row r="986" spans="1:11" ht="16" customHeight="1" x14ac:dyDescent="0.15">
      <c r="A986" s="78"/>
      <c r="B986" s="314"/>
      <c r="C986" s="32"/>
      <c r="D986" s="32"/>
      <c r="E986" s="33"/>
      <c r="F986" s="34"/>
      <c r="G986" s="33"/>
      <c r="H986" s="33"/>
      <c r="I986" s="33"/>
      <c r="J986" s="33"/>
      <c r="K986" s="33"/>
    </row>
    <row r="987" spans="1:11" ht="16" customHeight="1" x14ac:dyDescent="0.15">
      <c r="A987" s="78"/>
      <c r="B987" s="314"/>
      <c r="C987" s="32"/>
      <c r="D987" s="32"/>
      <c r="E987" s="33"/>
      <c r="F987" s="34"/>
      <c r="G987" s="33"/>
      <c r="H987" s="33"/>
      <c r="I987" s="33"/>
      <c r="J987" s="33"/>
      <c r="K987" s="33"/>
    </row>
    <row r="988" spans="1:11" ht="16" customHeight="1" x14ac:dyDescent="0.15">
      <c r="A988" s="78"/>
      <c r="B988" s="314"/>
      <c r="E988" s="1"/>
      <c r="F988" s="1"/>
      <c r="G988" s="1"/>
      <c r="H988" s="33"/>
      <c r="I988" s="33"/>
      <c r="J988" s="33"/>
      <c r="K988" s="33"/>
    </row>
    <row r="989" spans="1:11" ht="16" customHeight="1" x14ac:dyDescent="0.15">
      <c r="A989" s="78"/>
      <c r="B989" s="314"/>
      <c r="E989" s="1"/>
      <c r="F989" s="1"/>
      <c r="G989" s="1"/>
      <c r="H989" s="33"/>
      <c r="I989" s="33"/>
      <c r="J989" s="33"/>
      <c r="K989" s="33"/>
    </row>
    <row r="990" spans="1:11" ht="16" customHeight="1" x14ac:dyDescent="0.15">
      <c r="A990" s="78"/>
      <c r="B990" s="314"/>
      <c r="E990" s="1"/>
      <c r="F990" s="1"/>
      <c r="G990" s="1"/>
      <c r="H990" s="33"/>
      <c r="I990" s="33"/>
      <c r="J990" s="33"/>
      <c r="K990" s="33"/>
    </row>
  </sheetData>
  <autoFilter ref="B1:K959" xr:uid="{DF9B4D12-8C72-6A45-88E2-78C339D386ED}">
    <filterColumn colId="8" showButton="0"/>
  </autoFilter>
  <phoneticPr fontId="6" type="noConversion"/>
  <pageMargins left="0.7" right="0.7" top="0.75" bottom="0.75" header="0.3" footer="0.3"/>
  <pageSetup scale="10" orientation="landscape" horizontalDpi="0" verticalDpi="0"/>
  <ignoredErrors>
    <ignoredError sqref="G618 G355 G302 G790 G841 G710 G743 G900 G322 G325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PlayThru Handicaps</vt:lpstr>
      <vt:lpstr>'PlayThru Handicaps'!Print_Area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mark cody</cp:lastModifiedBy>
  <cp:lastPrinted>2024-07-19T17:18:31Z</cp:lastPrinted>
  <dcterms:created xsi:type="dcterms:W3CDTF">2024-04-21T22:26:36Z</dcterms:created>
  <dcterms:modified xsi:type="dcterms:W3CDTF">2026-08-26T17:12:44Z</dcterms:modified>
</cp:coreProperties>
</file>